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codeName="ЭтаКнига" defaultThemeVersion="124226"/>
  <bookViews>
    <workbookView xWindow="120" yWindow="180" windowWidth="9720" windowHeight="7260"/>
  </bookViews>
  <sheets>
    <sheet name="сентябрь2019" sheetId="46" r:id="rId1"/>
    <sheet name="октябрь2019" sheetId="48" r:id="rId2"/>
    <sheet name="ноябрь 2019" sheetId="49" r:id="rId3"/>
  </sheets>
  <definedNames>
    <definedName name="_xlnm.Print_Area" localSheetId="0">сентябрь2019!$A$1:$N$39</definedName>
  </definedNames>
  <calcPr calcId="145621"/>
</workbook>
</file>

<file path=xl/calcChain.xml><?xml version="1.0" encoding="utf-8"?>
<calcChain xmlns="http://schemas.openxmlformats.org/spreadsheetml/2006/main">
  <c r="K34" i="48" l="1"/>
  <c r="I34" i="48"/>
  <c r="L34" i="48" s="1"/>
  <c r="F34" i="48"/>
  <c r="G34" i="48" s="1"/>
  <c r="D34" i="48"/>
  <c r="K33" i="48"/>
  <c r="I33" i="48"/>
  <c r="L33" i="48" s="1"/>
  <c r="F33" i="48"/>
  <c r="G33" i="48" s="1"/>
  <c r="D33" i="48"/>
  <c r="K32" i="48"/>
  <c r="I32" i="48"/>
  <c r="L32" i="48" s="1"/>
  <c r="F32" i="48"/>
  <c r="G32" i="48" s="1"/>
  <c r="D32" i="48"/>
  <c r="K31" i="48"/>
  <c r="I31" i="48"/>
  <c r="L31" i="48" s="1"/>
  <c r="F31" i="48"/>
  <c r="G31" i="48" s="1"/>
  <c r="D31" i="48"/>
  <c r="K30" i="48"/>
  <c r="I30" i="48"/>
  <c r="L30" i="48" s="1"/>
  <c r="F30" i="48"/>
  <c r="G30" i="48" s="1"/>
  <c r="D30" i="48"/>
  <c r="K29" i="48"/>
  <c r="I29" i="48"/>
  <c r="L29" i="48" s="1"/>
  <c r="F29" i="48"/>
  <c r="G29" i="48" s="1"/>
  <c r="D29" i="48"/>
  <c r="K28" i="48"/>
  <c r="I28" i="48"/>
  <c r="L28" i="48" s="1"/>
  <c r="F28" i="48"/>
  <c r="G28" i="48" s="1"/>
  <c r="D28" i="48"/>
  <c r="K27" i="48"/>
  <c r="I27" i="48"/>
  <c r="L27" i="48" s="1"/>
  <c r="F27" i="48"/>
  <c r="G27" i="48" s="1"/>
  <c r="D27" i="48"/>
  <c r="K26" i="48"/>
  <c r="I26" i="48"/>
  <c r="L26" i="48" s="1"/>
  <c r="F26" i="48"/>
  <c r="G26" i="48" s="1"/>
  <c r="D26" i="48"/>
  <c r="K25" i="48"/>
  <c r="I25" i="48"/>
  <c r="L25" i="48" s="1"/>
  <c r="F25" i="48"/>
  <c r="G25" i="48" s="1"/>
  <c r="D25" i="48"/>
  <c r="K24" i="48"/>
  <c r="I24" i="48"/>
  <c r="L24" i="48" s="1"/>
  <c r="F24" i="48"/>
  <c r="G24" i="48" s="1"/>
  <c r="D24" i="48"/>
  <c r="K23" i="48"/>
  <c r="I23" i="48"/>
  <c r="L23" i="48" s="1"/>
  <c r="F23" i="48"/>
  <c r="G23" i="48" s="1"/>
  <c r="D23" i="48"/>
  <c r="K22" i="48"/>
  <c r="I22" i="48"/>
  <c r="L22" i="48" s="1"/>
  <c r="F22" i="48"/>
  <c r="G22" i="48" s="1"/>
  <c r="D22" i="48"/>
  <c r="K21" i="48"/>
  <c r="I21" i="48"/>
  <c r="L21" i="48" s="1"/>
  <c r="F21" i="48"/>
  <c r="G21" i="48" s="1"/>
  <c r="D21" i="48"/>
  <c r="K20" i="48"/>
  <c r="I20" i="48"/>
  <c r="L20" i="48" s="1"/>
  <c r="F20" i="48"/>
  <c r="G20" i="48" s="1"/>
  <c r="D20" i="48"/>
  <c r="K19" i="48"/>
  <c r="I19" i="48"/>
  <c r="L19" i="48" s="1"/>
  <c r="F19" i="48"/>
  <c r="G19" i="48" s="1"/>
  <c r="D19" i="48"/>
  <c r="K18" i="48"/>
  <c r="I18" i="48"/>
  <c r="L18" i="48" s="1"/>
  <c r="F18" i="48"/>
  <c r="G18" i="48" s="1"/>
  <c r="D18" i="48"/>
  <c r="K17" i="48"/>
  <c r="I17" i="48"/>
  <c r="L17" i="48" s="1"/>
  <c r="F17" i="48"/>
  <c r="G17" i="48" s="1"/>
  <c r="D17" i="48"/>
  <c r="K16" i="48"/>
  <c r="I16" i="48"/>
  <c r="L16" i="48" s="1"/>
  <c r="F16" i="48"/>
  <c r="G16" i="48" s="1"/>
  <c r="D16" i="48"/>
  <c r="K15" i="48"/>
  <c r="I15" i="48"/>
  <c r="L15" i="48" s="1"/>
  <c r="F15" i="48"/>
  <c r="G15" i="48" s="1"/>
  <c r="D15" i="48"/>
  <c r="K14" i="48"/>
  <c r="I14" i="48"/>
  <c r="L14" i="48" s="1"/>
  <c r="F14" i="48"/>
  <c r="G14" i="48" s="1"/>
  <c r="D14" i="48"/>
  <c r="K13" i="48"/>
  <c r="I13" i="48"/>
  <c r="L13" i="48" s="1"/>
  <c r="F13" i="48"/>
  <c r="G13" i="48" s="1"/>
  <c r="D13" i="48"/>
  <c r="K12" i="48"/>
  <c r="I12" i="48"/>
  <c r="L12" i="48" s="1"/>
  <c r="F12" i="48"/>
  <c r="G12" i="48" s="1"/>
  <c r="D12" i="48"/>
  <c r="K11" i="48"/>
  <c r="I11" i="48"/>
  <c r="L11" i="48" s="1"/>
  <c r="F11" i="48"/>
  <c r="G11" i="48" s="1"/>
  <c r="D11" i="48"/>
  <c r="K10" i="48"/>
  <c r="I10" i="48"/>
  <c r="L10" i="48" s="1"/>
  <c r="F10" i="48"/>
  <c r="G10" i="48" s="1"/>
  <c r="D10" i="48"/>
  <c r="K9" i="48"/>
  <c r="I9" i="48"/>
  <c r="L9" i="48" s="1"/>
  <c r="F9" i="48"/>
  <c r="G9" i="48" s="1"/>
  <c r="D9" i="48"/>
  <c r="K8" i="48"/>
  <c r="I8" i="48"/>
  <c r="L8" i="48" s="1"/>
  <c r="F8" i="48"/>
  <c r="G8" i="48" s="1"/>
  <c r="D8" i="48"/>
  <c r="K7" i="48"/>
  <c r="I7" i="48"/>
  <c r="L7" i="48" s="1"/>
  <c r="F7" i="48"/>
  <c r="G7" i="48" s="1"/>
  <c r="D7" i="48"/>
  <c r="K34" i="49" l="1"/>
  <c r="I34" i="49"/>
  <c r="L34" i="49" s="1"/>
  <c r="F34" i="49"/>
  <c r="G34" i="49" s="1"/>
  <c r="D34" i="49"/>
  <c r="K33" i="49"/>
  <c r="I33" i="49"/>
  <c r="L33" i="49" s="1"/>
  <c r="F33" i="49"/>
  <c r="G33" i="49" s="1"/>
  <c r="D33" i="49"/>
  <c r="K32" i="49"/>
  <c r="I32" i="49"/>
  <c r="L32" i="49" s="1"/>
  <c r="F32" i="49"/>
  <c r="G32" i="49" s="1"/>
  <c r="D32" i="49"/>
  <c r="K31" i="49"/>
  <c r="I31" i="49"/>
  <c r="L31" i="49" s="1"/>
  <c r="F31" i="49"/>
  <c r="G31" i="49" s="1"/>
  <c r="D31" i="49"/>
  <c r="K30" i="49"/>
  <c r="I30" i="49"/>
  <c r="L30" i="49" s="1"/>
  <c r="F30" i="49"/>
  <c r="G30" i="49" s="1"/>
  <c r="D30" i="49"/>
  <c r="K29" i="49"/>
  <c r="I29" i="49"/>
  <c r="L29" i="49" s="1"/>
  <c r="F29" i="49"/>
  <c r="G29" i="49" s="1"/>
  <c r="D29" i="49"/>
  <c r="K28" i="49"/>
  <c r="I28" i="49"/>
  <c r="L28" i="49" s="1"/>
  <c r="F28" i="49"/>
  <c r="G28" i="49" s="1"/>
  <c r="D28" i="49"/>
  <c r="K27" i="49"/>
  <c r="I27" i="49"/>
  <c r="L27" i="49" s="1"/>
  <c r="F27" i="49"/>
  <c r="G27" i="49" s="1"/>
  <c r="D27" i="49"/>
  <c r="K26" i="49"/>
  <c r="I26" i="49"/>
  <c r="L26" i="49" s="1"/>
  <c r="F26" i="49"/>
  <c r="G26" i="49" s="1"/>
  <c r="D26" i="49"/>
  <c r="K25" i="49"/>
  <c r="I25" i="49"/>
  <c r="L25" i="49" s="1"/>
  <c r="F25" i="49"/>
  <c r="G25" i="49" s="1"/>
  <c r="D25" i="49"/>
  <c r="K24" i="49"/>
  <c r="I24" i="49"/>
  <c r="L24" i="49" s="1"/>
  <c r="F24" i="49"/>
  <c r="G24" i="49" s="1"/>
  <c r="D24" i="49"/>
  <c r="K23" i="49"/>
  <c r="I23" i="49"/>
  <c r="L23" i="49" s="1"/>
  <c r="F23" i="49"/>
  <c r="G23" i="49" s="1"/>
  <c r="D23" i="49"/>
  <c r="K22" i="49"/>
  <c r="I22" i="49"/>
  <c r="L22" i="49" s="1"/>
  <c r="F22" i="49"/>
  <c r="G22" i="49" s="1"/>
  <c r="D22" i="49"/>
  <c r="K21" i="49"/>
  <c r="I21" i="49"/>
  <c r="L21" i="49" s="1"/>
  <c r="F21" i="49"/>
  <c r="G21" i="49" s="1"/>
  <c r="D21" i="49"/>
  <c r="K20" i="49"/>
  <c r="I20" i="49"/>
  <c r="L20" i="49" s="1"/>
  <c r="F20" i="49"/>
  <c r="G20" i="49" s="1"/>
  <c r="D20" i="49"/>
  <c r="K19" i="49"/>
  <c r="I19" i="49"/>
  <c r="L19" i="49" s="1"/>
  <c r="F19" i="49"/>
  <c r="G19" i="49" s="1"/>
  <c r="D19" i="49"/>
  <c r="K18" i="49"/>
  <c r="I18" i="49"/>
  <c r="L18" i="49" s="1"/>
  <c r="F18" i="49"/>
  <c r="G18" i="49" s="1"/>
  <c r="D18" i="49"/>
  <c r="K17" i="49"/>
  <c r="I17" i="49"/>
  <c r="L17" i="49" s="1"/>
  <c r="F17" i="49"/>
  <c r="G17" i="49" s="1"/>
  <c r="D17" i="49"/>
  <c r="K16" i="49"/>
  <c r="I16" i="49"/>
  <c r="L16" i="49" s="1"/>
  <c r="F16" i="49"/>
  <c r="G16" i="49" s="1"/>
  <c r="D16" i="49"/>
  <c r="K15" i="49"/>
  <c r="I15" i="49"/>
  <c r="L15" i="49" s="1"/>
  <c r="F15" i="49"/>
  <c r="G15" i="49" s="1"/>
  <c r="D15" i="49"/>
  <c r="K14" i="49"/>
  <c r="I14" i="49"/>
  <c r="L14" i="49" s="1"/>
  <c r="F14" i="49"/>
  <c r="G14" i="49" s="1"/>
  <c r="D14" i="49"/>
  <c r="L13" i="49"/>
  <c r="K13" i="49"/>
  <c r="I13" i="49"/>
  <c r="F13" i="49"/>
  <c r="G13" i="49" s="1"/>
  <c r="D13" i="49"/>
  <c r="K12" i="49"/>
  <c r="I12" i="49"/>
  <c r="L12" i="49" s="1"/>
  <c r="F12" i="49"/>
  <c r="G12" i="49" s="1"/>
  <c r="D12" i="49"/>
  <c r="K11" i="49"/>
  <c r="I11" i="49"/>
  <c r="L11" i="49" s="1"/>
  <c r="F11" i="49"/>
  <c r="G11" i="49" s="1"/>
  <c r="D11" i="49"/>
  <c r="K10" i="49"/>
  <c r="I10" i="49"/>
  <c r="L10" i="49" s="1"/>
  <c r="F10" i="49"/>
  <c r="G10" i="49" s="1"/>
  <c r="D10" i="49"/>
  <c r="L9" i="49"/>
  <c r="K9" i="49"/>
  <c r="I9" i="49"/>
  <c r="F9" i="49"/>
  <c r="G9" i="49" s="1"/>
  <c r="D9" i="49"/>
  <c r="K8" i="49"/>
  <c r="I8" i="49"/>
  <c r="L8" i="49" s="1"/>
  <c r="F8" i="49"/>
  <c r="G8" i="49" s="1"/>
  <c r="D8" i="49"/>
  <c r="L7" i="49"/>
  <c r="K7" i="49"/>
  <c r="I7" i="49"/>
  <c r="F7" i="49"/>
  <c r="G7" i="49" s="1"/>
  <c r="D7" i="49"/>
  <c r="J17" i="46" l="1"/>
  <c r="E17" i="46"/>
  <c r="J9" i="46"/>
  <c r="E9" i="46"/>
  <c r="J11" i="46" l="1"/>
  <c r="K11" i="46" s="1"/>
  <c r="L11" i="46" s="1"/>
  <c r="E11" i="46"/>
  <c r="F11" i="46"/>
  <c r="K17" i="46"/>
  <c r="L17" i="46" s="1"/>
  <c r="F17" i="46"/>
  <c r="G17" i="46" s="1"/>
  <c r="K9" i="46"/>
  <c r="F9" i="46"/>
  <c r="G9" i="46" s="1"/>
  <c r="D7" i="46"/>
  <c r="K34" i="46"/>
  <c r="L34" i="46" s="1"/>
  <c r="I34" i="46"/>
  <c r="F34" i="46"/>
  <c r="G34" i="46" s="1"/>
  <c r="D34" i="46"/>
  <c r="K33" i="46"/>
  <c r="L33" i="46" s="1"/>
  <c r="I33" i="46"/>
  <c r="F33" i="46"/>
  <c r="G33" i="46" s="1"/>
  <c r="D33" i="46"/>
  <c r="K32" i="46"/>
  <c r="L32" i="46" s="1"/>
  <c r="I32" i="46"/>
  <c r="F32" i="46"/>
  <c r="G32" i="46" s="1"/>
  <c r="D32" i="46"/>
  <c r="K31" i="46"/>
  <c r="L31" i="46" s="1"/>
  <c r="I31" i="46"/>
  <c r="F31" i="46"/>
  <c r="G31" i="46" s="1"/>
  <c r="D31" i="46"/>
  <c r="K30" i="46"/>
  <c r="L30" i="46" s="1"/>
  <c r="I30" i="46"/>
  <c r="F30" i="46"/>
  <c r="G30" i="46" s="1"/>
  <c r="D30" i="46"/>
  <c r="K29" i="46"/>
  <c r="L29" i="46" s="1"/>
  <c r="I29" i="46"/>
  <c r="F29" i="46"/>
  <c r="G29" i="46" s="1"/>
  <c r="D29" i="46"/>
  <c r="K28" i="46"/>
  <c r="L28" i="46" s="1"/>
  <c r="I28" i="46"/>
  <c r="F28" i="46"/>
  <c r="G28" i="46" s="1"/>
  <c r="D28" i="46"/>
  <c r="K27" i="46"/>
  <c r="L27" i="46" s="1"/>
  <c r="I27" i="46"/>
  <c r="F27" i="46"/>
  <c r="G27" i="46" s="1"/>
  <c r="D27" i="46"/>
  <c r="K26" i="46"/>
  <c r="L26" i="46" s="1"/>
  <c r="I26" i="46"/>
  <c r="F26" i="46"/>
  <c r="G26" i="46" s="1"/>
  <c r="D26" i="46"/>
  <c r="K25" i="46"/>
  <c r="L25" i="46" s="1"/>
  <c r="I25" i="46"/>
  <c r="F25" i="46"/>
  <c r="D25" i="46"/>
  <c r="K24" i="46"/>
  <c r="L24" i="46" s="1"/>
  <c r="I24" i="46"/>
  <c r="F24" i="46"/>
  <c r="D24" i="46"/>
  <c r="G24" i="46" s="1"/>
  <c r="K23" i="46"/>
  <c r="L23" i="46" s="1"/>
  <c r="I23" i="46"/>
  <c r="F23" i="46"/>
  <c r="D23" i="46"/>
  <c r="K22" i="46"/>
  <c r="L22" i="46" s="1"/>
  <c r="I22" i="46"/>
  <c r="F22" i="46"/>
  <c r="G22" i="46" s="1"/>
  <c r="D22" i="46"/>
  <c r="K21" i="46"/>
  <c r="L21" i="46" s="1"/>
  <c r="I21" i="46"/>
  <c r="F21" i="46"/>
  <c r="D21" i="46"/>
  <c r="G21" i="46" s="1"/>
  <c r="K20" i="46"/>
  <c r="L20" i="46" s="1"/>
  <c r="I20" i="46"/>
  <c r="F20" i="46"/>
  <c r="G20" i="46" s="1"/>
  <c r="D20" i="46"/>
  <c r="K19" i="46"/>
  <c r="L19" i="46" s="1"/>
  <c r="I19" i="46"/>
  <c r="F19" i="46"/>
  <c r="D19" i="46"/>
  <c r="K18" i="46"/>
  <c r="L18" i="46" s="1"/>
  <c r="I18" i="46"/>
  <c r="F18" i="46"/>
  <c r="G18" i="46" s="1"/>
  <c r="D18" i="46"/>
  <c r="I17" i="46"/>
  <c r="D17" i="46"/>
  <c r="K16" i="46"/>
  <c r="I16" i="46"/>
  <c r="F16" i="46"/>
  <c r="G16" i="46" s="1"/>
  <c r="D16" i="46"/>
  <c r="K15" i="46"/>
  <c r="L15" i="46" s="1"/>
  <c r="I15" i="46"/>
  <c r="F15" i="46"/>
  <c r="G15" i="46" s="1"/>
  <c r="D15" i="46"/>
  <c r="K14" i="46"/>
  <c r="I14" i="46"/>
  <c r="F14" i="46"/>
  <c r="G14" i="46" s="1"/>
  <c r="D14" i="46"/>
  <c r="K13" i="46"/>
  <c r="L13" i="46" s="1"/>
  <c r="I13" i="46"/>
  <c r="F13" i="46"/>
  <c r="G13" i="46" s="1"/>
  <c r="D13" i="46"/>
  <c r="K12" i="46"/>
  <c r="I12" i="46"/>
  <c r="F12" i="46"/>
  <c r="G12" i="46" s="1"/>
  <c r="D12" i="46"/>
  <c r="I11" i="46"/>
  <c r="D11" i="46"/>
  <c r="K10" i="46"/>
  <c r="I10" i="46"/>
  <c r="F10" i="46"/>
  <c r="D10" i="46"/>
  <c r="I9" i="46"/>
  <c r="D9" i="46"/>
  <c r="K8" i="46"/>
  <c r="I8" i="46"/>
  <c r="F8" i="46"/>
  <c r="D8" i="46"/>
  <c r="K7" i="46"/>
  <c r="I7" i="46"/>
  <c r="F7" i="46"/>
  <c r="G7" i="46" s="1"/>
  <c r="L10" i="46" l="1"/>
  <c r="L9" i="46"/>
  <c r="L7" i="46"/>
  <c r="L8" i="46"/>
  <c r="G10" i="46"/>
  <c r="G11" i="46"/>
  <c r="L12" i="46"/>
  <c r="L14" i="46"/>
  <c r="L16" i="46"/>
  <c r="G25" i="46"/>
  <c r="G19" i="46"/>
  <c r="G8" i="46"/>
  <c r="G23" i="46"/>
</calcChain>
</file>

<file path=xl/sharedStrings.xml><?xml version="1.0" encoding="utf-8"?>
<sst xmlns="http://schemas.openxmlformats.org/spreadsheetml/2006/main" count="141" uniqueCount="45">
  <si>
    <t xml:space="preserve">ВЫПОЛНЕНИЕ НАТУРАЛЬНЫХ НОРМ </t>
  </si>
  <si>
    <t>№ п/п</t>
  </si>
  <si>
    <t>Категория</t>
  </si>
  <si>
    <t>Сад:</t>
  </si>
  <si>
    <t>Дето-дней:</t>
  </si>
  <si>
    <t>Ясли:</t>
  </si>
  <si>
    <t>Норма на 1 ребенка</t>
  </si>
  <si>
    <t>По норме</t>
  </si>
  <si>
    <t>Процент</t>
  </si>
  <si>
    <t>мясо</t>
  </si>
  <si>
    <t>овощи</t>
  </si>
  <si>
    <t>птица</t>
  </si>
  <si>
    <t>сахар</t>
  </si>
  <si>
    <t>сметана</t>
  </si>
  <si>
    <t>соль</t>
  </si>
  <si>
    <t>сыр</t>
  </si>
  <si>
    <t>творог</t>
  </si>
  <si>
    <t>фрукты свежие</t>
  </si>
  <si>
    <t>чай</t>
  </si>
  <si>
    <t xml:space="preserve">хлеб пшеничный </t>
  </si>
  <si>
    <t>хлеб ржанной</t>
  </si>
  <si>
    <t xml:space="preserve">мука пшеничная </t>
  </si>
  <si>
    <t xml:space="preserve">мука картофельная </t>
  </si>
  <si>
    <t xml:space="preserve">фрукты сухие </t>
  </si>
  <si>
    <t xml:space="preserve">картофель </t>
  </si>
  <si>
    <t xml:space="preserve">крупа </t>
  </si>
  <si>
    <t xml:space="preserve">макароны </t>
  </si>
  <si>
    <t xml:space="preserve">кондитерские изделия </t>
  </si>
  <si>
    <t xml:space="preserve">масло сливочное </t>
  </si>
  <si>
    <t xml:space="preserve">масло растительное </t>
  </si>
  <si>
    <t>яйцо (г)</t>
  </si>
  <si>
    <t xml:space="preserve">молоко </t>
  </si>
  <si>
    <t xml:space="preserve">рыба </t>
  </si>
  <si>
    <t xml:space="preserve">дрожжи </t>
  </si>
  <si>
    <t xml:space="preserve">кофе злаковый </t>
  </si>
  <si>
    <t xml:space="preserve">какао порошок </t>
  </si>
  <si>
    <t xml:space="preserve">сок фруктовый </t>
  </si>
  <si>
    <t>Фактически</t>
  </si>
  <si>
    <t xml:space="preserve">Фактически </t>
  </si>
  <si>
    <t xml:space="preserve">Муниципальное автономное дошкольное образовательное учреждение  </t>
  </si>
  <si>
    <t>Заведующий МАДОУ № 9"Березка"______________________Чекольских Л.Н.</t>
  </si>
  <si>
    <t>"Детский сад № 9 "Березка"</t>
  </si>
  <si>
    <t xml:space="preserve">Период: сентябрь 2019 года </t>
  </si>
  <si>
    <t xml:space="preserve">Период: ноябрь 2019 года </t>
  </si>
  <si>
    <t xml:space="preserve">Период: октябрь 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</si>
</sst>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"/>
    <numFmt numFmtId="166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/>
    <xf numFmtId="1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justify" vertical="top"/>
    </xf>
    <xf numFmtId="0" fontId="3" fillId="0" borderId="1" xfId="0" applyNumberFormat="1" applyFont="1" applyBorder="1" applyAlignment="1">
      <alignment horizontal="center" vertical="top"/>
    </xf>
    <xf numFmtId="3" fontId="4" fillId="2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9" fontId="5" fillId="0" borderId="1" xfId="1" applyNumberFormat="1" applyFont="1" applyBorder="1" applyAlignment="1">
      <alignment horizontal="right"/>
    </xf>
    <xf numFmtId="9" fontId="2" fillId="0" borderId="1" xfId="1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6" fontId="2" fillId="0" borderId="0" xfId="1" applyNumberFormat="1" applyFont="1"/>
    <xf numFmtId="1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right"/>
    </xf>
    <xf numFmtId="9" fontId="2" fillId="0" borderId="1" xfId="1" applyNumberFormat="1" applyFont="1" applyFill="1" applyBorder="1" applyAlignment="1">
      <alignment horizontal="right"/>
    </xf>
    <xf numFmtId="0" fontId="2" fillId="0" borderId="0" xfId="0" applyFont="1" applyFill="1"/>
    <xf numFmtId="0" fontId="7" fillId="0" borderId="0" xfId="0" applyFont="1"/>
    <xf numFmtId="0" fontId="8" fillId="0" borderId="0" xfId="0" applyFont="1"/>
    <xf numFmtId="0" fontId="7" fillId="0" borderId="0" xfId="0" applyFont="1" applyAlignment="1"/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NumberFormat="1" applyFont="1" applyBorder="1" applyAlignment="1">
      <alignment horizontal="center" vertical="top"/>
    </xf>
    <xf numFmtId="0" fontId="3" fillId="0" borderId="3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topLeftCell="A16" zoomScale="70" zoomScaleNormal="70" workbookViewId="0">
      <selection activeCell="I19" sqref="I19"/>
    </sheetView>
  </sheetViews>
  <sheetFormatPr defaultRowHeight="12.75" x14ac:dyDescent="0.2"/>
  <cols>
    <col min="1" max="1" width="6.7109375" customWidth="1"/>
    <col min="2" max="2" width="23.7109375" customWidth="1"/>
    <col min="3" max="4" width="12.7109375" customWidth="1"/>
    <col min="5" max="5" width="15.5703125" style="21" customWidth="1"/>
    <col min="6" max="7" width="12.7109375" customWidth="1"/>
    <col min="8" max="8" width="15" customWidth="1"/>
    <col min="9" max="9" width="12.7109375" customWidth="1"/>
    <col min="10" max="10" width="15" style="21" customWidth="1"/>
    <col min="11" max="12" width="12.7109375" customWidth="1"/>
  </cols>
  <sheetData>
    <row r="1" spans="1:17" ht="18.75" x14ac:dyDescent="0.3">
      <c r="A1" s="30" t="s">
        <v>0</v>
      </c>
      <c r="B1" s="30"/>
      <c r="C1" s="30"/>
      <c r="D1" s="30"/>
      <c r="E1" s="30"/>
      <c r="F1" s="25"/>
      <c r="G1" s="1"/>
      <c r="H1" s="1"/>
      <c r="I1" s="1"/>
      <c r="J1" s="20"/>
      <c r="K1" s="1"/>
      <c r="L1" s="1"/>
      <c r="M1" s="1"/>
      <c r="N1" s="1"/>
      <c r="O1" s="1"/>
      <c r="P1" s="1"/>
      <c r="Q1" s="1"/>
    </row>
    <row r="2" spans="1:17" ht="18.75" x14ac:dyDescent="0.3">
      <c r="A2" s="1"/>
      <c r="B2" s="1"/>
      <c r="C2" s="1"/>
      <c r="D2" s="30" t="s">
        <v>39</v>
      </c>
      <c r="E2" s="30"/>
      <c r="F2" s="30"/>
      <c r="G2" s="30"/>
      <c r="H2" s="30"/>
      <c r="I2" s="30"/>
      <c r="J2" s="30"/>
      <c r="K2" s="30"/>
      <c r="L2" s="30"/>
      <c r="M2" s="30"/>
      <c r="N2" s="2"/>
      <c r="O2" s="2"/>
      <c r="P2" s="2"/>
      <c r="Q2" s="1"/>
    </row>
    <row r="3" spans="1:17" ht="18.75" x14ac:dyDescent="0.3">
      <c r="A3" s="30" t="s">
        <v>42</v>
      </c>
      <c r="B3" s="30"/>
      <c r="C3" s="30"/>
      <c r="D3" s="30" t="s">
        <v>41</v>
      </c>
      <c r="E3" s="30"/>
      <c r="F3" s="30"/>
      <c r="G3" s="30"/>
      <c r="H3" s="30"/>
      <c r="I3" s="30"/>
      <c r="J3" s="30"/>
      <c r="K3" s="30"/>
      <c r="L3" s="30"/>
      <c r="M3" s="30"/>
      <c r="N3" s="2"/>
      <c r="O3" s="2"/>
      <c r="P3" s="2"/>
      <c r="Q3" s="1"/>
    </row>
    <row r="4" spans="1:17" ht="15.75" x14ac:dyDescent="0.25">
      <c r="A4" s="1"/>
      <c r="B4" s="1"/>
      <c r="C4" s="1"/>
      <c r="D4" s="1"/>
      <c r="E4" s="20"/>
      <c r="F4" s="1"/>
      <c r="G4" s="1"/>
      <c r="H4" s="1"/>
      <c r="I4" s="1"/>
      <c r="J4" s="20"/>
      <c r="K4" s="1"/>
      <c r="L4" s="1"/>
      <c r="M4" s="1"/>
      <c r="N4" s="1"/>
      <c r="O4" s="1"/>
      <c r="P4" s="1"/>
      <c r="Q4" s="1"/>
    </row>
    <row r="5" spans="1:17" ht="15.75" x14ac:dyDescent="0.25">
      <c r="A5" s="31" t="s">
        <v>1</v>
      </c>
      <c r="B5" s="32" t="s">
        <v>2</v>
      </c>
      <c r="C5" s="34" t="s">
        <v>3</v>
      </c>
      <c r="D5" s="35"/>
      <c r="E5" s="34" t="s">
        <v>4</v>
      </c>
      <c r="F5" s="35"/>
      <c r="G5" s="6">
        <v>2391</v>
      </c>
      <c r="H5" s="36" t="s">
        <v>5</v>
      </c>
      <c r="I5" s="37"/>
      <c r="J5" s="36" t="s">
        <v>4</v>
      </c>
      <c r="K5" s="37"/>
      <c r="L5" s="7">
        <v>486</v>
      </c>
      <c r="M5" s="1"/>
      <c r="N5" s="1"/>
      <c r="O5" s="1"/>
      <c r="P5" s="1"/>
      <c r="Q5" s="1"/>
    </row>
    <row r="6" spans="1:17" ht="32.25" customHeight="1" x14ac:dyDescent="0.25">
      <c r="A6" s="31"/>
      <c r="B6" s="33"/>
      <c r="C6" s="4" t="s">
        <v>6</v>
      </c>
      <c r="D6" s="5" t="s">
        <v>7</v>
      </c>
      <c r="E6" s="27" t="s">
        <v>37</v>
      </c>
      <c r="F6" s="28"/>
      <c r="G6" s="5" t="s">
        <v>8</v>
      </c>
      <c r="H6" s="4" t="s">
        <v>6</v>
      </c>
      <c r="I6" s="5" t="s">
        <v>7</v>
      </c>
      <c r="J6" s="27" t="s">
        <v>38</v>
      </c>
      <c r="K6" s="28"/>
      <c r="L6" s="5" t="s">
        <v>8</v>
      </c>
      <c r="M6" s="1"/>
      <c r="N6" s="1"/>
      <c r="O6" s="1"/>
      <c r="P6" s="1"/>
      <c r="Q6" s="1"/>
    </row>
    <row r="7" spans="1:17" ht="15.75" x14ac:dyDescent="0.25">
      <c r="A7" s="3">
        <v>1</v>
      </c>
      <c r="B7" s="8" t="s">
        <v>19</v>
      </c>
      <c r="C7" s="12">
        <v>80</v>
      </c>
      <c r="D7" s="11">
        <f>C7*G5</f>
        <v>191280</v>
      </c>
      <c r="E7" s="13">
        <v>78.900000000000006</v>
      </c>
      <c r="F7" s="11">
        <f>E7*G5</f>
        <v>188649.90000000002</v>
      </c>
      <c r="G7" s="9">
        <f t="shared" ref="G7:G34" si="0">F7/D7</f>
        <v>0.98625000000000007</v>
      </c>
      <c r="H7" s="12">
        <v>60</v>
      </c>
      <c r="I7" s="11">
        <f>H7*L5</f>
        <v>29160</v>
      </c>
      <c r="J7" s="13">
        <v>63.5</v>
      </c>
      <c r="K7" s="11">
        <f>J7*L5</f>
        <v>30861</v>
      </c>
      <c r="L7" s="10">
        <f>K7/I7</f>
        <v>1.0583333333333333</v>
      </c>
      <c r="M7" s="1"/>
      <c r="N7" s="1"/>
      <c r="O7" s="1"/>
      <c r="P7" s="1"/>
      <c r="Q7" s="1"/>
    </row>
    <row r="8" spans="1:17" ht="15.75" x14ac:dyDescent="0.25">
      <c r="A8" s="3">
        <v>2</v>
      </c>
      <c r="B8" s="8" t="s">
        <v>20</v>
      </c>
      <c r="C8" s="12">
        <v>50</v>
      </c>
      <c r="D8" s="11">
        <f>C8*G5</f>
        <v>119550</v>
      </c>
      <c r="E8" s="13">
        <v>51.5</v>
      </c>
      <c r="F8" s="11">
        <f>E8*G5</f>
        <v>123136.5</v>
      </c>
      <c r="G8" s="9">
        <f t="shared" si="0"/>
        <v>1.03</v>
      </c>
      <c r="H8" s="12">
        <v>40</v>
      </c>
      <c r="I8" s="11">
        <f>H8*L5</f>
        <v>19440</v>
      </c>
      <c r="J8" s="13">
        <v>44.2</v>
      </c>
      <c r="K8" s="11">
        <f>J8*L5</f>
        <v>21481.200000000001</v>
      </c>
      <c r="L8" s="10">
        <f t="shared" ref="L8:L34" si="1">K8/I8</f>
        <v>1.105</v>
      </c>
      <c r="M8" s="1"/>
      <c r="N8" s="1"/>
      <c r="O8" s="1"/>
      <c r="P8" s="1"/>
      <c r="Q8" s="1"/>
    </row>
    <row r="9" spans="1:17" s="23" customFormat="1" ht="15.75" x14ac:dyDescent="0.25">
      <c r="A9" s="3">
        <v>3</v>
      </c>
      <c r="B9" s="8" t="s">
        <v>21</v>
      </c>
      <c r="C9" s="12">
        <v>29</v>
      </c>
      <c r="D9" s="11">
        <f>C9*G5</f>
        <v>69339</v>
      </c>
      <c r="E9" s="13">
        <f>14.4+12.3</f>
        <v>26.700000000000003</v>
      </c>
      <c r="F9" s="11">
        <f>E9*G5</f>
        <v>63839.700000000004</v>
      </c>
      <c r="G9" s="10">
        <f t="shared" si="0"/>
        <v>0.92068965517241386</v>
      </c>
      <c r="H9" s="12">
        <v>25</v>
      </c>
      <c r="I9" s="11">
        <f>H9*L5</f>
        <v>12150</v>
      </c>
      <c r="J9" s="13">
        <f>13.8+10.9</f>
        <v>24.700000000000003</v>
      </c>
      <c r="K9" s="11">
        <f>J9*L5</f>
        <v>12004.2</v>
      </c>
      <c r="L9" s="10">
        <f t="shared" si="1"/>
        <v>0.9880000000000001</v>
      </c>
      <c r="M9" s="1"/>
      <c r="N9" s="1"/>
      <c r="O9" s="1"/>
      <c r="P9" s="1"/>
      <c r="Q9" s="1"/>
    </row>
    <row r="10" spans="1:17" s="23" customFormat="1" ht="15.75" x14ac:dyDescent="0.25">
      <c r="A10" s="3">
        <v>4</v>
      </c>
      <c r="B10" s="8" t="s">
        <v>22</v>
      </c>
      <c r="C10" s="12">
        <v>3</v>
      </c>
      <c r="D10" s="11">
        <f>C10*G5</f>
        <v>7173</v>
      </c>
      <c r="E10" s="13">
        <v>2.9</v>
      </c>
      <c r="F10" s="11">
        <f>E10*G5</f>
        <v>6933.9</v>
      </c>
      <c r="G10" s="10">
        <f t="shared" si="0"/>
        <v>0.96666666666666656</v>
      </c>
      <c r="H10" s="12">
        <v>2</v>
      </c>
      <c r="I10" s="11">
        <f>H10*L5</f>
        <v>972</v>
      </c>
      <c r="J10" s="13">
        <v>1.8</v>
      </c>
      <c r="K10" s="11">
        <f>J10*L5</f>
        <v>874.80000000000007</v>
      </c>
      <c r="L10" s="10">
        <f t="shared" si="1"/>
        <v>0.9</v>
      </c>
      <c r="M10" s="1"/>
      <c r="N10" s="1"/>
      <c r="O10" s="1"/>
      <c r="P10" s="1"/>
      <c r="Q10" s="1"/>
    </row>
    <row r="11" spans="1:17" s="24" customFormat="1" ht="15.75" x14ac:dyDescent="0.25">
      <c r="A11" s="15">
        <v>5</v>
      </c>
      <c r="B11" s="16" t="s">
        <v>10</v>
      </c>
      <c r="C11" s="12">
        <v>260</v>
      </c>
      <c r="D11" s="17">
        <f>C11*G5</f>
        <v>621660</v>
      </c>
      <c r="E11" s="12">
        <f>188+28+3.4</f>
        <v>219.4</v>
      </c>
      <c r="F11" s="17">
        <f>E11*G5</f>
        <v>524585.4</v>
      </c>
      <c r="G11" s="18">
        <f t="shared" si="0"/>
        <v>0.84384615384615391</v>
      </c>
      <c r="H11" s="12">
        <v>205</v>
      </c>
      <c r="I11" s="17">
        <f>H11*L5</f>
        <v>99630</v>
      </c>
      <c r="J11" s="12">
        <f>157.5+25+2.1</f>
        <v>184.6</v>
      </c>
      <c r="K11" s="17">
        <f>J11*L5</f>
        <v>89715.599999999991</v>
      </c>
      <c r="L11" s="18">
        <f t="shared" si="1"/>
        <v>0.90048780487804869</v>
      </c>
      <c r="M11" s="19"/>
      <c r="N11" s="19"/>
      <c r="O11" s="19"/>
      <c r="P11" s="19"/>
      <c r="Q11" s="19"/>
    </row>
    <row r="12" spans="1:17" s="24" customFormat="1" ht="15.75" x14ac:dyDescent="0.25">
      <c r="A12" s="15">
        <v>6</v>
      </c>
      <c r="B12" s="16" t="s">
        <v>17</v>
      </c>
      <c r="C12" s="12">
        <v>100</v>
      </c>
      <c r="D12" s="17">
        <f>C12*G5</f>
        <v>239100</v>
      </c>
      <c r="E12" s="12">
        <v>86.6</v>
      </c>
      <c r="F12" s="17">
        <f>E12*G5</f>
        <v>207060.59999999998</v>
      </c>
      <c r="G12" s="18">
        <f t="shared" si="0"/>
        <v>0.86599999999999988</v>
      </c>
      <c r="H12" s="12">
        <v>95</v>
      </c>
      <c r="I12" s="17">
        <f>H12*L5</f>
        <v>46170</v>
      </c>
      <c r="J12" s="12">
        <v>77.599999999999994</v>
      </c>
      <c r="K12" s="17">
        <f>J12*L5</f>
        <v>37713.599999999999</v>
      </c>
      <c r="L12" s="18">
        <f t="shared" si="1"/>
        <v>0.81684210526315781</v>
      </c>
      <c r="M12" s="19"/>
      <c r="N12" s="19"/>
      <c r="O12" s="19"/>
      <c r="P12" s="19"/>
      <c r="Q12" s="19"/>
    </row>
    <row r="13" spans="1:17" s="23" customFormat="1" ht="15.75" x14ac:dyDescent="0.25">
      <c r="A13" s="3">
        <v>7</v>
      </c>
      <c r="B13" s="8" t="s">
        <v>23</v>
      </c>
      <c r="C13" s="12">
        <v>11</v>
      </c>
      <c r="D13" s="11">
        <f>C13*G5</f>
        <v>26301</v>
      </c>
      <c r="E13" s="13">
        <v>11.8</v>
      </c>
      <c r="F13" s="11">
        <f>E13*G5</f>
        <v>28213.800000000003</v>
      </c>
      <c r="G13" s="10">
        <f t="shared" si="0"/>
        <v>1.0727272727272728</v>
      </c>
      <c r="H13" s="12">
        <v>9</v>
      </c>
      <c r="I13" s="11">
        <f>H13*L5</f>
        <v>4374</v>
      </c>
      <c r="J13" s="13">
        <v>10.4</v>
      </c>
      <c r="K13" s="11">
        <f>J13*L5</f>
        <v>5054.4000000000005</v>
      </c>
      <c r="L13" s="10">
        <f t="shared" si="1"/>
        <v>1.1555555555555557</v>
      </c>
      <c r="M13" s="1"/>
      <c r="N13" s="1"/>
      <c r="O13" s="1"/>
      <c r="P13" s="1"/>
      <c r="Q13" s="1"/>
    </row>
    <row r="14" spans="1:17" s="23" customFormat="1" ht="15.75" x14ac:dyDescent="0.25">
      <c r="A14" s="3">
        <v>8</v>
      </c>
      <c r="B14" s="8" t="s">
        <v>24</v>
      </c>
      <c r="C14" s="12">
        <v>140</v>
      </c>
      <c r="D14" s="11">
        <f>C14*G5</f>
        <v>334740</v>
      </c>
      <c r="E14" s="13">
        <v>145.19999999999999</v>
      </c>
      <c r="F14" s="11">
        <f>E14*G5</f>
        <v>347173.19999999995</v>
      </c>
      <c r="G14" s="10">
        <f t="shared" si="0"/>
        <v>1.0371428571428569</v>
      </c>
      <c r="H14" s="12">
        <v>120</v>
      </c>
      <c r="I14" s="11">
        <f>H14*L5</f>
        <v>58320</v>
      </c>
      <c r="J14" s="13">
        <v>121.2</v>
      </c>
      <c r="K14" s="11">
        <f>J14*L5</f>
        <v>58903.200000000004</v>
      </c>
      <c r="L14" s="10">
        <f t="shared" si="1"/>
        <v>1.01</v>
      </c>
      <c r="M14" s="1"/>
      <c r="N14" s="1"/>
      <c r="O14" s="1"/>
      <c r="P14" s="1"/>
      <c r="Q14" s="1"/>
    </row>
    <row r="15" spans="1:17" s="24" customFormat="1" ht="15.75" x14ac:dyDescent="0.25">
      <c r="A15" s="15">
        <v>9</v>
      </c>
      <c r="B15" s="16" t="s">
        <v>25</v>
      </c>
      <c r="C15" s="12">
        <v>43</v>
      </c>
      <c r="D15" s="17">
        <f>C15*G5</f>
        <v>102813</v>
      </c>
      <c r="E15" s="12">
        <v>58</v>
      </c>
      <c r="F15" s="17">
        <f>E15*G5</f>
        <v>138678</v>
      </c>
      <c r="G15" s="18">
        <f t="shared" si="0"/>
        <v>1.3488372093023255</v>
      </c>
      <c r="H15" s="12">
        <v>30</v>
      </c>
      <c r="I15" s="17">
        <f>H15*L5</f>
        <v>14580</v>
      </c>
      <c r="J15" s="12">
        <v>47.2</v>
      </c>
      <c r="K15" s="17">
        <f>J15*L5</f>
        <v>22939.200000000001</v>
      </c>
      <c r="L15" s="18">
        <f t="shared" si="1"/>
        <v>1.5733333333333335</v>
      </c>
      <c r="M15" s="19"/>
      <c r="N15" s="19"/>
      <c r="O15" s="19"/>
      <c r="P15" s="19"/>
      <c r="Q15" s="19"/>
    </row>
    <row r="16" spans="1:17" s="23" customFormat="1" ht="15.75" x14ac:dyDescent="0.25">
      <c r="A16" s="3">
        <v>10</v>
      </c>
      <c r="B16" s="8" t="s">
        <v>26</v>
      </c>
      <c r="C16" s="12">
        <v>12</v>
      </c>
      <c r="D16" s="11">
        <f>C16*G5</f>
        <v>28692</v>
      </c>
      <c r="E16" s="13">
        <v>14.1</v>
      </c>
      <c r="F16" s="11">
        <f>E16*G5</f>
        <v>33713.1</v>
      </c>
      <c r="G16" s="10">
        <f t="shared" si="0"/>
        <v>1.175</v>
      </c>
      <c r="H16" s="12">
        <v>8</v>
      </c>
      <c r="I16" s="11">
        <f>H16*L5</f>
        <v>3888</v>
      </c>
      <c r="J16" s="13">
        <v>11.8</v>
      </c>
      <c r="K16" s="11">
        <f>J16*L5</f>
        <v>5734.8</v>
      </c>
      <c r="L16" s="10">
        <f t="shared" si="1"/>
        <v>1.4750000000000001</v>
      </c>
      <c r="M16" s="1"/>
      <c r="N16" s="1"/>
      <c r="O16" s="1"/>
      <c r="P16" s="1"/>
      <c r="Q16" s="1"/>
    </row>
    <row r="17" spans="1:17" s="23" customFormat="1" ht="15.75" x14ac:dyDescent="0.25">
      <c r="A17" s="3">
        <v>11</v>
      </c>
      <c r="B17" s="8" t="s">
        <v>27</v>
      </c>
      <c r="C17" s="12">
        <v>20</v>
      </c>
      <c r="D17" s="11">
        <f>C17*G5</f>
        <v>47820</v>
      </c>
      <c r="E17" s="13">
        <f>19.3</f>
        <v>19.3</v>
      </c>
      <c r="F17" s="11">
        <f>E17*G5</f>
        <v>46146.3</v>
      </c>
      <c r="G17" s="10">
        <f t="shared" si="0"/>
        <v>0.96500000000000008</v>
      </c>
      <c r="H17" s="12">
        <v>7</v>
      </c>
      <c r="I17" s="11">
        <f>H17*L5</f>
        <v>3402</v>
      </c>
      <c r="J17" s="13">
        <f>1.9+4.6</f>
        <v>6.5</v>
      </c>
      <c r="K17" s="11">
        <f>J17*L5</f>
        <v>3159</v>
      </c>
      <c r="L17" s="10">
        <f t="shared" si="1"/>
        <v>0.9285714285714286</v>
      </c>
      <c r="M17" s="1"/>
      <c r="N17" s="1"/>
      <c r="O17" s="1"/>
      <c r="P17" s="1"/>
      <c r="Q17" s="1"/>
    </row>
    <row r="18" spans="1:17" s="23" customFormat="1" ht="15.75" x14ac:dyDescent="0.25">
      <c r="A18" s="3">
        <v>12</v>
      </c>
      <c r="B18" s="8" t="s">
        <v>12</v>
      </c>
      <c r="C18" s="12">
        <v>47</v>
      </c>
      <c r="D18" s="11">
        <f>C18*G5</f>
        <v>112377</v>
      </c>
      <c r="E18" s="13">
        <v>47.5</v>
      </c>
      <c r="F18" s="11">
        <f>E18*G5</f>
        <v>113572.5</v>
      </c>
      <c r="G18" s="10">
        <f t="shared" si="0"/>
        <v>1.0106382978723405</v>
      </c>
      <c r="H18" s="12">
        <v>37</v>
      </c>
      <c r="I18" s="11">
        <f>H18*L5</f>
        <v>17982</v>
      </c>
      <c r="J18" s="13">
        <v>40</v>
      </c>
      <c r="K18" s="11">
        <f>J18*L5</f>
        <v>19440</v>
      </c>
      <c r="L18" s="10">
        <f t="shared" si="1"/>
        <v>1.0810810810810811</v>
      </c>
      <c r="M18" s="1"/>
      <c r="N18" s="1"/>
      <c r="O18" s="1"/>
      <c r="P18" s="1"/>
      <c r="Q18" s="1"/>
    </row>
    <row r="19" spans="1:17" s="23" customFormat="1" ht="15.75" x14ac:dyDescent="0.25">
      <c r="A19" s="3">
        <v>13</v>
      </c>
      <c r="B19" s="8" t="s">
        <v>28</v>
      </c>
      <c r="C19" s="12">
        <v>21</v>
      </c>
      <c r="D19" s="11">
        <f>C19*G5</f>
        <v>50211</v>
      </c>
      <c r="E19" s="13">
        <v>21</v>
      </c>
      <c r="F19" s="11">
        <f>E19*G5</f>
        <v>50211</v>
      </c>
      <c r="G19" s="10">
        <f t="shared" si="0"/>
        <v>1</v>
      </c>
      <c r="H19" s="12">
        <v>18</v>
      </c>
      <c r="I19" s="11">
        <f>H19*L5</f>
        <v>8748</v>
      </c>
      <c r="J19" s="13">
        <v>18.5</v>
      </c>
      <c r="K19" s="11">
        <f>J19*L5</f>
        <v>8991</v>
      </c>
      <c r="L19" s="10">
        <f t="shared" si="1"/>
        <v>1.0277777777777777</v>
      </c>
      <c r="M19" s="1"/>
      <c r="N19" s="1"/>
      <c r="O19" s="1"/>
      <c r="P19" s="1"/>
      <c r="Q19" s="1"/>
    </row>
    <row r="20" spans="1:17" s="23" customFormat="1" ht="15.75" x14ac:dyDescent="0.25">
      <c r="A20" s="3">
        <v>14</v>
      </c>
      <c r="B20" s="8" t="s">
        <v>29</v>
      </c>
      <c r="C20" s="12">
        <v>11</v>
      </c>
      <c r="D20" s="11">
        <f>C20*G5</f>
        <v>26301</v>
      </c>
      <c r="E20" s="13">
        <v>13.7</v>
      </c>
      <c r="F20" s="11">
        <f>E20*G5</f>
        <v>32756.699999999997</v>
      </c>
      <c r="G20" s="10">
        <f t="shared" si="0"/>
        <v>1.2454545454545454</v>
      </c>
      <c r="H20" s="12">
        <v>9</v>
      </c>
      <c r="I20" s="11">
        <f>H20*L5</f>
        <v>4374</v>
      </c>
      <c r="J20" s="13">
        <v>11.7</v>
      </c>
      <c r="K20" s="11">
        <f>J20*L5</f>
        <v>5686.2</v>
      </c>
      <c r="L20" s="10">
        <f t="shared" si="1"/>
        <v>1.3</v>
      </c>
      <c r="M20" s="1"/>
      <c r="N20" s="1"/>
      <c r="O20" s="1"/>
      <c r="P20" s="1"/>
      <c r="Q20" s="1"/>
    </row>
    <row r="21" spans="1:17" s="23" customFormat="1" ht="15.75" x14ac:dyDescent="0.25">
      <c r="A21" s="3">
        <v>15</v>
      </c>
      <c r="B21" s="8" t="s">
        <v>30</v>
      </c>
      <c r="C21" s="12">
        <v>24</v>
      </c>
      <c r="D21" s="11">
        <f>C21*G5</f>
        <v>57384</v>
      </c>
      <c r="E21" s="13">
        <v>24.5</v>
      </c>
      <c r="F21" s="11">
        <f>E21*G5</f>
        <v>58579.5</v>
      </c>
      <c r="G21" s="10">
        <f t="shared" si="0"/>
        <v>1.0208333333333333</v>
      </c>
      <c r="H21" s="12">
        <v>20</v>
      </c>
      <c r="I21" s="11">
        <f>H21*L5</f>
        <v>9720</v>
      </c>
      <c r="J21" s="13">
        <v>22.1</v>
      </c>
      <c r="K21" s="11">
        <f>J21*L5</f>
        <v>10740.6</v>
      </c>
      <c r="L21" s="10">
        <f t="shared" si="1"/>
        <v>1.105</v>
      </c>
      <c r="M21" s="1"/>
      <c r="N21" s="1"/>
      <c r="O21" s="1"/>
      <c r="P21" s="1"/>
      <c r="Q21" s="1"/>
    </row>
    <row r="22" spans="1:17" s="23" customFormat="1" ht="15.75" x14ac:dyDescent="0.25">
      <c r="A22" s="3">
        <v>16</v>
      </c>
      <c r="B22" s="8" t="s">
        <v>31</v>
      </c>
      <c r="C22" s="12">
        <v>450</v>
      </c>
      <c r="D22" s="11">
        <f>C22*G5</f>
        <v>1075950</v>
      </c>
      <c r="E22" s="13">
        <v>404.5</v>
      </c>
      <c r="F22" s="11">
        <f>E22*G5</f>
        <v>967159.5</v>
      </c>
      <c r="G22" s="10">
        <f t="shared" si="0"/>
        <v>0.89888888888888885</v>
      </c>
      <c r="H22" s="12">
        <v>390</v>
      </c>
      <c r="I22" s="11">
        <f>H22*L5</f>
        <v>189540</v>
      </c>
      <c r="J22" s="13">
        <v>370.8</v>
      </c>
      <c r="K22" s="11">
        <f>J22*L5</f>
        <v>180208.80000000002</v>
      </c>
      <c r="L22" s="10">
        <f t="shared" si="1"/>
        <v>0.95076923076923081</v>
      </c>
      <c r="M22" s="1"/>
      <c r="N22" s="1"/>
      <c r="O22" s="1"/>
      <c r="P22" s="1"/>
      <c r="Q22" s="1"/>
    </row>
    <row r="23" spans="1:17" s="23" customFormat="1" ht="15.75" x14ac:dyDescent="0.25">
      <c r="A23" s="3">
        <v>17</v>
      </c>
      <c r="B23" s="8" t="s">
        <v>16</v>
      </c>
      <c r="C23" s="12">
        <v>40</v>
      </c>
      <c r="D23" s="11">
        <f>C23*G5</f>
        <v>95640</v>
      </c>
      <c r="E23" s="13">
        <v>33.200000000000003</v>
      </c>
      <c r="F23" s="11">
        <f>E23*G5</f>
        <v>79381.200000000012</v>
      </c>
      <c r="G23" s="10">
        <f t="shared" si="0"/>
        <v>0.83000000000000007</v>
      </c>
      <c r="H23" s="12">
        <v>30</v>
      </c>
      <c r="I23" s="11">
        <f>H23*L5</f>
        <v>14580</v>
      </c>
      <c r="J23" s="13">
        <v>25.9</v>
      </c>
      <c r="K23" s="11">
        <f>J23*L5</f>
        <v>12587.4</v>
      </c>
      <c r="L23" s="10">
        <f t="shared" si="1"/>
        <v>0.86333333333333329</v>
      </c>
      <c r="M23" s="1"/>
      <c r="N23" s="1"/>
      <c r="O23" s="1"/>
      <c r="P23" s="1"/>
      <c r="Q23" s="1"/>
    </row>
    <row r="24" spans="1:17" s="23" customFormat="1" ht="15.75" x14ac:dyDescent="0.25">
      <c r="A24" s="3">
        <v>18</v>
      </c>
      <c r="B24" s="8" t="s">
        <v>13</v>
      </c>
      <c r="C24" s="12">
        <v>11</v>
      </c>
      <c r="D24" s="11">
        <f>C24*G5</f>
        <v>26301</v>
      </c>
      <c r="E24" s="13">
        <v>7</v>
      </c>
      <c r="F24" s="11">
        <f>E24*G5</f>
        <v>16737</v>
      </c>
      <c r="G24" s="10">
        <f t="shared" si="0"/>
        <v>0.63636363636363635</v>
      </c>
      <c r="H24" s="12">
        <v>9</v>
      </c>
      <c r="I24" s="11">
        <f>H24*L5</f>
        <v>4374</v>
      </c>
      <c r="J24" s="13">
        <v>6</v>
      </c>
      <c r="K24" s="11">
        <f>J24*L5</f>
        <v>2916</v>
      </c>
      <c r="L24" s="10">
        <f t="shared" si="1"/>
        <v>0.66666666666666663</v>
      </c>
      <c r="M24" s="1"/>
      <c r="N24" s="1"/>
      <c r="O24" s="1"/>
      <c r="P24" s="1"/>
      <c r="Q24" s="1"/>
    </row>
    <row r="25" spans="1:17" s="23" customFormat="1" ht="15.75" x14ac:dyDescent="0.25">
      <c r="A25" s="3">
        <v>19</v>
      </c>
      <c r="B25" s="8" t="s">
        <v>15</v>
      </c>
      <c r="C25" s="12">
        <v>6</v>
      </c>
      <c r="D25" s="11">
        <f>C25*G5</f>
        <v>14346</v>
      </c>
      <c r="E25" s="13">
        <v>6.6</v>
      </c>
      <c r="F25" s="11">
        <f>E25*G5</f>
        <v>15780.599999999999</v>
      </c>
      <c r="G25" s="10">
        <f t="shared" si="0"/>
        <v>1.0999999999999999</v>
      </c>
      <c r="H25" s="12">
        <v>4</v>
      </c>
      <c r="I25" s="11">
        <f>H25*L5</f>
        <v>1944</v>
      </c>
      <c r="J25" s="13">
        <v>4.5</v>
      </c>
      <c r="K25" s="11">
        <f>J25*L5</f>
        <v>2187</v>
      </c>
      <c r="L25" s="10">
        <f t="shared" si="1"/>
        <v>1.125</v>
      </c>
      <c r="M25" s="1"/>
      <c r="N25" s="1"/>
      <c r="O25" s="1"/>
      <c r="P25" s="1"/>
      <c r="Q25" s="1"/>
    </row>
    <row r="26" spans="1:17" s="23" customFormat="1" ht="15.75" x14ac:dyDescent="0.25">
      <c r="A26" s="3">
        <v>20</v>
      </c>
      <c r="B26" s="8" t="s">
        <v>9</v>
      </c>
      <c r="C26" s="12">
        <v>68</v>
      </c>
      <c r="D26" s="11">
        <f>C26*G5</f>
        <v>162588</v>
      </c>
      <c r="E26" s="13">
        <v>80.7</v>
      </c>
      <c r="F26" s="11">
        <f>E26*G5</f>
        <v>192953.7</v>
      </c>
      <c r="G26" s="10">
        <f t="shared" si="0"/>
        <v>1.1867647058823529</v>
      </c>
      <c r="H26" s="12">
        <v>55</v>
      </c>
      <c r="I26" s="11">
        <f>H26*L5</f>
        <v>26730</v>
      </c>
      <c r="J26" s="13">
        <v>71.3</v>
      </c>
      <c r="K26" s="11">
        <f>J26*L5</f>
        <v>34651.799999999996</v>
      </c>
      <c r="L26" s="10">
        <f t="shared" si="1"/>
        <v>1.2963636363636362</v>
      </c>
      <c r="M26" s="1"/>
      <c r="N26" s="1"/>
      <c r="O26" s="1"/>
      <c r="P26" s="1"/>
      <c r="Q26" s="1"/>
    </row>
    <row r="27" spans="1:17" s="23" customFormat="1" ht="15.75" x14ac:dyDescent="0.25">
      <c r="A27" s="3">
        <v>21</v>
      </c>
      <c r="B27" s="8" t="s">
        <v>11</v>
      </c>
      <c r="C27" s="12">
        <v>27</v>
      </c>
      <c r="D27" s="11">
        <f>C27*G5</f>
        <v>64557</v>
      </c>
      <c r="E27" s="13">
        <v>34.4</v>
      </c>
      <c r="F27" s="11">
        <f>E27*G5</f>
        <v>82250.399999999994</v>
      </c>
      <c r="G27" s="10">
        <f t="shared" si="0"/>
        <v>1.2740740740740739</v>
      </c>
      <c r="H27" s="12">
        <v>23</v>
      </c>
      <c r="I27" s="11">
        <f>H27*L5</f>
        <v>11178</v>
      </c>
      <c r="J27" s="13">
        <v>28</v>
      </c>
      <c r="K27" s="11">
        <f>J27*L5</f>
        <v>13608</v>
      </c>
      <c r="L27" s="10">
        <f t="shared" si="1"/>
        <v>1.2173913043478262</v>
      </c>
      <c r="M27" s="1"/>
      <c r="N27" s="1"/>
      <c r="O27" s="1"/>
      <c r="P27" s="1"/>
      <c r="Q27" s="1"/>
    </row>
    <row r="28" spans="1:17" s="23" customFormat="1" ht="15.75" x14ac:dyDescent="0.25">
      <c r="A28" s="3">
        <v>22</v>
      </c>
      <c r="B28" s="8" t="s">
        <v>32</v>
      </c>
      <c r="C28" s="12">
        <v>39</v>
      </c>
      <c r="D28" s="11">
        <f>C28*G5</f>
        <v>93249</v>
      </c>
      <c r="E28" s="13">
        <v>37.200000000000003</v>
      </c>
      <c r="F28" s="11">
        <f>E28*G5</f>
        <v>88945.200000000012</v>
      </c>
      <c r="G28" s="10">
        <f t="shared" si="0"/>
        <v>0.95384615384615401</v>
      </c>
      <c r="H28" s="12">
        <v>34</v>
      </c>
      <c r="I28" s="11">
        <f>H28*L5</f>
        <v>16524</v>
      </c>
      <c r="J28" s="13">
        <v>33.299999999999997</v>
      </c>
      <c r="K28" s="11">
        <f>J28*L5</f>
        <v>16183.8</v>
      </c>
      <c r="L28" s="10">
        <f t="shared" si="1"/>
        <v>0.97941176470588232</v>
      </c>
      <c r="M28" s="1"/>
      <c r="N28" s="1"/>
      <c r="O28" s="1"/>
      <c r="P28" s="1"/>
      <c r="Q28" s="1"/>
    </row>
    <row r="29" spans="1:17" s="23" customFormat="1" ht="15.75" x14ac:dyDescent="0.25">
      <c r="A29" s="3">
        <v>23</v>
      </c>
      <c r="B29" s="8" t="s">
        <v>33</v>
      </c>
      <c r="C29" s="12">
        <v>0.5</v>
      </c>
      <c r="D29" s="11">
        <f>C29*G5</f>
        <v>1195.5</v>
      </c>
      <c r="E29" s="13">
        <v>0.4</v>
      </c>
      <c r="F29" s="11">
        <f>E29*G5</f>
        <v>956.40000000000009</v>
      </c>
      <c r="G29" s="10">
        <f t="shared" si="0"/>
        <v>0.8</v>
      </c>
      <c r="H29" s="12">
        <v>0.4</v>
      </c>
      <c r="I29" s="11">
        <f>H29*L5</f>
        <v>194.4</v>
      </c>
      <c r="J29" s="13">
        <v>0.3</v>
      </c>
      <c r="K29" s="11">
        <f>J29*L5</f>
        <v>145.79999999999998</v>
      </c>
      <c r="L29" s="10">
        <f t="shared" si="1"/>
        <v>0.74999999999999989</v>
      </c>
      <c r="M29" s="1"/>
      <c r="N29" s="1"/>
      <c r="O29" s="1"/>
      <c r="P29" s="1"/>
      <c r="Q29" s="1"/>
    </row>
    <row r="30" spans="1:17" s="23" customFormat="1" ht="15.75" x14ac:dyDescent="0.25">
      <c r="A30" s="3">
        <v>24</v>
      </c>
      <c r="B30" s="8" t="s">
        <v>34</v>
      </c>
      <c r="C30" s="12">
        <v>1.2</v>
      </c>
      <c r="D30" s="11">
        <f>C30*G5</f>
        <v>2869.2</v>
      </c>
      <c r="E30" s="13">
        <v>1</v>
      </c>
      <c r="F30" s="11">
        <f>E30*G5</f>
        <v>2391</v>
      </c>
      <c r="G30" s="10">
        <f t="shared" si="0"/>
        <v>0.83333333333333337</v>
      </c>
      <c r="H30" s="12">
        <v>1</v>
      </c>
      <c r="I30" s="11">
        <f>H30*L5</f>
        <v>486</v>
      </c>
      <c r="J30" s="13">
        <v>0.9</v>
      </c>
      <c r="K30" s="11">
        <f>J30*L5</f>
        <v>437.40000000000003</v>
      </c>
      <c r="L30" s="10">
        <f t="shared" si="1"/>
        <v>0.9</v>
      </c>
      <c r="M30" s="1"/>
      <c r="N30" s="1"/>
      <c r="O30" s="1"/>
      <c r="P30" s="1"/>
      <c r="Q30" s="1"/>
    </row>
    <row r="31" spans="1:17" s="23" customFormat="1" ht="15.75" x14ac:dyDescent="0.25">
      <c r="A31" s="3">
        <v>25</v>
      </c>
      <c r="B31" s="8" t="s">
        <v>35</v>
      </c>
      <c r="C31" s="12">
        <v>0.6</v>
      </c>
      <c r="D31" s="11">
        <f>C31*G5</f>
        <v>1434.6</v>
      </c>
      <c r="E31" s="13">
        <v>0.5</v>
      </c>
      <c r="F31" s="11">
        <f>E31*G5</f>
        <v>1195.5</v>
      </c>
      <c r="G31" s="10">
        <f t="shared" si="0"/>
        <v>0.83333333333333337</v>
      </c>
      <c r="H31" s="12">
        <v>0.5</v>
      </c>
      <c r="I31" s="11">
        <f>H31*L5</f>
        <v>243</v>
      </c>
      <c r="J31" s="13">
        <v>0.4</v>
      </c>
      <c r="K31" s="11">
        <f>J31*L5</f>
        <v>194.4</v>
      </c>
      <c r="L31" s="10">
        <f t="shared" si="1"/>
        <v>0.8</v>
      </c>
      <c r="M31" s="1"/>
      <c r="N31" s="1"/>
      <c r="O31" s="1"/>
      <c r="P31" s="1"/>
      <c r="Q31" s="1"/>
    </row>
    <row r="32" spans="1:17" s="23" customFormat="1" ht="15.75" x14ac:dyDescent="0.25">
      <c r="A32" s="3">
        <v>26</v>
      </c>
      <c r="B32" s="8" t="s">
        <v>36</v>
      </c>
      <c r="C32" s="12">
        <v>100</v>
      </c>
      <c r="D32" s="11">
        <f>C32*G5</f>
        <v>239100</v>
      </c>
      <c r="E32" s="13">
        <v>81</v>
      </c>
      <c r="F32" s="11">
        <f>E32*G5</f>
        <v>193671</v>
      </c>
      <c r="G32" s="10">
        <f t="shared" si="0"/>
        <v>0.81</v>
      </c>
      <c r="H32" s="12">
        <v>100</v>
      </c>
      <c r="I32" s="11">
        <f>H32*L5</f>
        <v>48600</v>
      </c>
      <c r="J32" s="13">
        <v>76</v>
      </c>
      <c r="K32" s="11">
        <f>J32*L5</f>
        <v>36936</v>
      </c>
      <c r="L32" s="10">
        <f t="shared" si="1"/>
        <v>0.76</v>
      </c>
      <c r="M32" s="1"/>
      <c r="N32" s="1"/>
      <c r="O32" s="1"/>
      <c r="P32" s="1"/>
      <c r="Q32" s="1"/>
    </row>
    <row r="33" spans="1:17" s="23" customFormat="1" ht="15.75" x14ac:dyDescent="0.25">
      <c r="A33" s="3">
        <v>27</v>
      </c>
      <c r="B33" s="8" t="s">
        <v>18</v>
      </c>
      <c r="C33" s="12">
        <v>0.6</v>
      </c>
      <c r="D33" s="11">
        <f>C33*G5</f>
        <v>1434.6</v>
      </c>
      <c r="E33" s="13">
        <v>0.8</v>
      </c>
      <c r="F33" s="11">
        <f>E33*G5</f>
        <v>1912.8000000000002</v>
      </c>
      <c r="G33" s="10">
        <f t="shared" si="0"/>
        <v>1.3333333333333335</v>
      </c>
      <c r="H33" s="12">
        <v>0.5</v>
      </c>
      <c r="I33" s="11">
        <f>H33*L5</f>
        <v>243</v>
      </c>
      <c r="J33" s="13">
        <v>0.5</v>
      </c>
      <c r="K33" s="11">
        <f>J33*L5</f>
        <v>243</v>
      </c>
      <c r="L33" s="10">
        <f t="shared" si="1"/>
        <v>1</v>
      </c>
      <c r="M33" s="1"/>
      <c r="N33" s="1"/>
      <c r="O33" s="1"/>
      <c r="P33" s="1"/>
      <c r="Q33" s="1"/>
    </row>
    <row r="34" spans="1:17" s="23" customFormat="1" ht="15.75" x14ac:dyDescent="0.25">
      <c r="A34" s="3">
        <v>28</v>
      </c>
      <c r="B34" s="8" t="s">
        <v>14</v>
      </c>
      <c r="C34" s="12">
        <v>6</v>
      </c>
      <c r="D34" s="11">
        <f>C34*G5</f>
        <v>14346</v>
      </c>
      <c r="E34" s="13">
        <v>6</v>
      </c>
      <c r="F34" s="11">
        <f>E34*G5</f>
        <v>14346</v>
      </c>
      <c r="G34" s="10">
        <f t="shared" si="0"/>
        <v>1</v>
      </c>
      <c r="H34" s="12">
        <v>4</v>
      </c>
      <c r="I34" s="11">
        <f>H34*L5</f>
        <v>1944</v>
      </c>
      <c r="J34" s="13">
        <v>4</v>
      </c>
      <c r="K34" s="11">
        <f>J34*L5</f>
        <v>1944</v>
      </c>
      <c r="L34" s="10">
        <f t="shared" si="1"/>
        <v>1</v>
      </c>
      <c r="M34" s="1"/>
      <c r="N34" s="1"/>
      <c r="O34" s="1"/>
      <c r="P34" s="1"/>
      <c r="Q34" s="1"/>
    </row>
    <row r="35" spans="1:17" ht="15.75" x14ac:dyDescent="0.25">
      <c r="A35" s="1"/>
      <c r="B35" s="1"/>
      <c r="C35" s="1"/>
      <c r="D35" s="1"/>
      <c r="E35" s="20"/>
      <c r="F35" s="1"/>
      <c r="G35" s="14"/>
      <c r="H35" s="1"/>
      <c r="I35" s="1"/>
      <c r="J35" s="20"/>
      <c r="K35" s="1"/>
      <c r="L35" s="14"/>
      <c r="M35" s="1"/>
      <c r="N35" s="1"/>
      <c r="O35" s="1"/>
      <c r="P35" s="1"/>
      <c r="Q35" s="1"/>
    </row>
    <row r="36" spans="1:17" ht="15.75" x14ac:dyDescent="0.25">
      <c r="A36" s="1"/>
      <c r="B36" s="1"/>
      <c r="C36" s="1"/>
      <c r="D36" s="1"/>
      <c r="E36" s="20"/>
      <c r="F36" s="1"/>
      <c r="G36" s="1"/>
      <c r="H36" s="1"/>
      <c r="I36" s="1"/>
      <c r="J36" s="20"/>
      <c r="K36" s="1"/>
      <c r="L36" s="1"/>
      <c r="M36" s="1"/>
      <c r="N36" s="1"/>
      <c r="O36" s="1"/>
      <c r="P36" s="1"/>
      <c r="Q36" s="1"/>
    </row>
    <row r="37" spans="1:17" ht="15.75" x14ac:dyDescent="0.25">
      <c r="A37" s="1"/>
      <c r="B37" s="1"/>
      <c r="C37" s="29" t="s">
        <v>40</v>
      </c>
      <c r="D37" s="29"/>
      <c r="E37" s="29"/>
      <c r="F37" s="29"/>
      <c r="G37" s="29"/>
      <c r="H37" s="29"/>
      <c r="I37" s="29"/>
      <c r="J37" s="22"/>
      <c r="K37" s="1"/>
      <c r="L37" s="1"/>
      <c r="M37" s="1"/>
      <c r="N37" s="1"/>
      <c r="O37" s="1"/>
      <c r="P37" s="1"/>
      <c r="Q37" s="1"/>
    </row>
    <row r="38" spans="1:17" ht="15.75" x14ac:dyDescent="0.25">
      <c r="A38" s="1"/>
      <c r="B38" s="1"/>
      <c r="C38" s="1"/>
      <c r="D38" s="1"/>
      <c r="E38" s="20"/>
      <c r="F38" s="1"/>
      <c r="G38" s="1"/>
      <c r="H38" s="1"/>
      <c r="I38" s="1"/>
      <c r="J38" s="20"/>
      <c r="K38" s="1"/>
      <c r="L38" s="1"/>
      <c r="M38" s="1"/>
      <c r="N38" s="1"/>
      <c r="O38" s="1"/>
      <c r="P38" s="1"/>
      <c r="Q38" s="1"/>
    </row>
    <row r="39" spans="1:17" ht="15.75" x14ac:dyDescent="0.25">
      <c r="A39" s="1"/>
      <c r="B39" s="1"/>
      <c r="C39" s="1"/>
      <c r="D39" s="1"/>
      <c r="E39" s="20"/>
      <c r="F39" s="1"/>
      <c r="G39" s="1"/>
      <c r="H39" s="1"/>
      <c r="I39" s="1"/>
      <c r="J39" s="20"/>
      <c r="K39" s="1"/>
      <c r="L39" s="1"/>
      <c r="M39" s="1"/>
      <c r="N39" s="1"/>
      <c r="O39" s="1"/>
      <c r="P39" s="1"/>
      <c r="Q39" s="1"/>
    </row>
    <row r="40" spans="1:17" ht="15.75" x14ac:dyDescent="0.25">
      <c r="A40" s="1"/>
      <c r="B40" s="1"/>
      <c r="C40" s="1"/>
      <c r="D40" s="1"/>
      <c r="E40" s="20"/>
      <c r="F40" s="1"/>
      <c r="G40" s="1"/>
      <c r="H40" s="1"/>
      <c r="I40" s="1"/>
      <c r="J40" s="20"/>
      <c r="K40" s="1"/>
      <c r="L40" s="1"/>
      <c r="M40" s="1"/>
      <c r="N40" s="1"/>
      <c r="O40" s="1"/>
      <c r="P40" s="1"/>
      <c r="Q40" s="1"/>
    </row>
    <row r="41" spans="1:17" ht="15.75" x14ac:dyDescent="0.25">
      <c r="A41" s="1"/>
      <c r="B41" s="1"/>
      <c r="C41" s="1"/>
      <c r="D41" s="1"/>
      <c r="E41" s="20"/>
      <c r="F41" s="1"/>
      <c r="G41" s="1"/>
      <c r="H41" s="1"/>
      <c r="I41" s="1"/>
      <c r="J41" s="20"/>
      <c r="K41" s="1"/>
      <c r="L41" s="1"/>
      <c r="M41" s="1"/>
      <c r="N41" s="1"/>
      <c r="O41" s="1"/>
      <c r="P41" s="1"/>
      <c r="Q41" s="1"/>
    </row>
    <row r="42" spans="1:17" ht="15.75" x14ac:dyDescent="0.25">
      <c r="A42" s="1"/>
      <c r="B42" s="1"/>
      <c r="C42" s="1"/>
      <c r="D42" s="1"/>
      <c r="E42" s="20"/>
      <c r="F42" s="1"/>
      <c r="G42" s="1"/>
      <c r="H42" s="1"/>
      <c r="I42" s="1"/>
      <c r="J42" s="20"/>
      <c r="K42" s="1"/>
      <c r="L42" s="1"/>
      <c r="M42" s="1"/>
      <c r="N42" s="1"/>
      <c r="O42" s="1"/>
      <c r="P42" s="1"/>
      <c r="Q42" s="1"/>
    </row>
    <row r="43" spans="1:17" ht="15.75" x14ac:dyDescent="0.25">
      <c r="A43" s="1"/>
      <c r="B43" s="1"/>
      <c r="C43" s="1"/>
      <c r="D43" s="1"/>
      <c r="E43" s="20"/>
      <c r="F43" s="1"/>
      <c r="G43" s="1"/>
      <c r="H43" s="1"/>
      <c r="I43" s="1"/>
      <c r="J43" s="20"/>
      <c r="K43" s="1"/>
      <c r="L43" s="1"/>
      <c r="M43" s="1"/>
      <c r="N43" s="1"/>
      <c r="O43" s="1"/>
      <c r="P43" s="1"/>
      <c r="Q43" s="1"/>
    </row>
  </sheetData>
  <mergeCells count="13">
    <mergeCell ref="E6:F6"/>
    <mergeCell ref="J6:K6"/>
    <mergeCell ref="C37:I37"/>
    <mergeCell ref="A1:E1"/>
    <mergeCell ref="D2:M2"/>
    <mergeCell ref="A3:C3"/>
    <mergeCell ref="D3:M3"/>
    <mergeCell ref="A5:A6"/>
    <mergeCell ref="B5:B6"/>
    <mergeCell ref="C5:D5"/>
    <mergeCell ref="E5:F5"/>
    <mergeCell ref="H5:I5"/>
    <mergeCell ref="J5:K5"/>
  </mergeCells>
  <pageMargins left="0.39370078740157483" right="0.19685039370078741" top="0.39370078740157483" bottom="0.19685039370078741" header="0.19685039370078741" footer="0.19685039370078741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opLeftCell="A16" zoomScale="70" zoomScaleNormal="70" workbookViewId="0">
      <selection activeCell="B51" sqref="B51"/>
    </sheetView>
  </sheetViews>
  <sheetFormatPr defaultRowHeight="12.75" x14ac:dyDescent="0.2"/>
  <cols>
    <col min="2" max="2" width="29.140625" customWidth="1"/>
    <col min="3" max="3" width="13" customWidth="1"/>
    <col min="4" max="4" width="14.85546875" customWidth="1"/>
    <col min="6" max="6" width="14.42578125" customWidth="1"/>
    <col min="8" max="8" width="12.5703125" customWidth="1"/>
    <col min="9" max="9" width="17.5703125" customWidth="1"/>
    <col min="10" max="10" width="12.5703125" customWidth="1"/>
    <col min="11" max="11" width="14.28515625" customWidth="1"/>
    <col min="12" max="12" width="16.42578125" customWidth="1"/>
  </cols>
  <sheetData>
    <row r="1" spans="1:13" ht="18.75" x14ac:dyDescent="0.3">
      <c r="A1" s="30" t="s">
        <v>0</v>
      </c>
      <c r="B1" s="30"/>
      <c r="C1" s="30"/>
      <c r="D1" s="30"/>
      <c r="E1" s="30"/>
      <c r="F1" s="26"/>
      <c r="G1" s="1"/>
      <c r="H1" s="1"/>
      <c r="I1" s="1"/>
      <c r="J1" s="20"/>
      <c r="K1" s="1"/>
      <c r="L1" s="1"/>
      <c r="M1" s="1"/>
    </row>
    <row r="2" spans="1:13" ht="18.75" x14ac:dyDescent="0.3">
      <c r="A2" s="1"/>
      <c r="B2" s="1"/>
      <c r="C2" s="1"/>
      <c r="D2" s="30" t="s">
        <v>39</v>
      </c>
      <c r="E2" s="30"/>
      <c r="F2" s="30"/>
      <c r="G2" s="30"/>
      <c r="H2" s="30"/>
      <c r="I2" s="30"/>
      <c r="J2" s="30"/>
      <c r="K2" s="30"/>
      <c r="L2" s="30"/>
      <c r="M2" s="30"/>
    </row>
    <row r="3" spans="1:13" ht="18.75" x14ac:dyDescent="0.3">
      <c r="A3" s="30" t="s">
        <v>44</v>
      </c>
      <c r="B3" s="30"/>
      <c r="C3" s="30"/>
      <c r="D3" s="30" t="s">
        <v>41</v>
      </c>
      <c r="E3" s="30"/>
      <c r="F3" s="30"/>
      <c r="G3" s="30"/>
      <c r="H3" s="30"/>
      <c r="I3" s="30"/>
      <c r="J3" s="30"/>
      <c r="K3" s="30"/>
      <c r="L3" s="30"/>
      <c r="M3" s="30"/>
    </row>
    <row r="4" spans="1:13" ht="15.75" x14ac:dyDescent="0.25">
      <c r="A4" s="1"/>
      <c r="B4" s="1"/>
      <c r="C4" s="1"/>
      <c r="D4" s="1"/>
      <c r="E4" s="20"/>
      <c r="F4" s="1"/>
      <c r="G4" s="1"/>
      <c r="H4" s="1"/>
      <c r="I4" s="1"/>
      <c r="J4" s="20"/>
      <c r="K4" s="1"/>
      <c r="L4" s="1"/>
      <c r="M4" s="1"/>
    </row>
    <row r="5" spans="1:13" ht="15.75" x14ac:dyDescent="0.25">
      <c r="A5" s="31" t="s">
        <v>1</v>
      </c>
      <c r="B5" s="32" t="s">
        <v>2</v>
      </c>
      <c r="C5" s="34" t="s">
        <v>3</v>
      </c>
      <c r="D5" s="35"/>
      <c r="E5" s="34" t="s">
        <v>4</v>
      </c>
      <c r="F5" s="35"/>
      <c r="G5" s="6">
        <v>3099</v>
      </c>
      <c r="H5" s="36" t="s">
        <v>5</v>
      </c>
      <c r="I5" s="37"/>
      <c r="J5" s="36" t="s">
        <v>4</v>
      </c>
      <c r="K5" s="37"/>
      <c r="L5" s="7">
        <v>516</v>
      </c>
      <c r="M5" s="1"/>
    </row>
    <row r="6" spans="1:13" ht="63" x14ac:dyDescent="0.25">
      <c r="A6" s="31"/>
      <c r="B6" s="33"/>
      <c r="C6" s="4" t="s">
        <v>6</v>
      </c>
      <c r="D6" s="5" t="s">
        <v>7</v>
      </c>
      <c r="E6" s="27" t="s">
        <v>37</v>
      </c>
      <c r="F6" s="28"/>
      <c r="G6" s="5" t="s">
        <v>8</v>
      </c>
      <c r="H6" s="4" t="s">
        <v>6</v>
      </c>
      <c r="I6" s="5" t="s">
        <v>7</v>
      </c>
      <c r="J6" s="27" t="s">
        <v>38</v>
      </c>
      <c r="K6" s="28"/>
      <c r="L6" s="5" t="s">
        <v>8</v>
      </c>
      <c r="M6" s="1"/>
    </row>
    <row r="7" spans="1:13" ht="15.75" x14ac:dyDescent="0.25">
      <c r="A7" s="3">
        <v>1</v>
      </c>
      <c r="B7" s="8" t="s">
        <v>19</v>
      </c>
      <c r="C7" s="12">
        <v>80</v>
      </c>
      <c r="D7" s="11">
        <f>C7*G5</f>
        <v>247920</v>
      </c>
      <c r="E7" s="13">
        <v>78.3</v>
      </c>
      <c r="F7" s="11">
        <f>E7*G5</f>
        <v>242651.69999999998</v>
      </c>
      <c r="G7" s="9">
        <f t="shared" ref="G7:G34" si="0">F7/D7</f>
        <v>0.9787499999999999</v>
      </c>
      <c r="H7" s="12">
        <v>60</v>
      </c>
      <c r="I7" s="11">
        <f>H7*L5</f>
        <v>30960</v>
      </c>
      <c r="J7" s="13">
        <v>55.8</v>
      </c>
      <c r="K7" s="11">
        <f>J7*L5</f>
        <v>28792.799999999999</v>
      </c>
      <c r="L7" s="10">
        <f>K7/I7</f>
        <v>0.92999999999999994</v>
      </c>
      <c r="M7" s="1"/>
    </row>
    <row r="8" spans="1:13" ht="15.75" x14ac:dyDescent="0.25">
      <c r="A8" s="3">
        <v>2</v>
      </c>
      <c r="B8" s="8" t="s">
        <v>20</v>
      </c>
      <c r="C8" s="12">
        <v>50</v>
      </c>
      <c r="D8" s="11">
        <f>C8*G5</f>
        <v>154950</v>
      </c>
      <c r="E8" s="13">
        <v>52.2</v>
      </c>
      <c r="F8" s="11">
        <f>E8*G5</f>
        <v>161767.80000000002</v>
      </c>
      <c r="G8" s="9">
        <f t="shared" si="0"/>
        <v>1.044</v>
      </c>
      <c r="H8" s="12">
        <v>40</v>
      </c>
      <c r="I8" s="11">
        <f>H8*L5</f>
        <v>20640</v>
      </c>
      <c r="J8" s="13">
        <v>40.5</v>
      </c>
      <c r="K8" s="11">
        <f>J8*L5</f>
        <v>20898</v>
      </c>
      <c r="L8" s="10">
        <f t="shared" ref="L8:L34" si="1">K8/I8</f>
        <v>1.0125</v>
      </c>
      <c r="M8" s="1"/>
    </row>
    <row r="9" spans="1:13" ht="15.75" x14ac:dyDescent="0.25">
      <c r="A9" s="3">
        <v>3</v>
      </c>
      <c r="B9" s="8" t="s">
        <v>21</v>
      </c>
      <c r="C9" s="12">
        <v>29</v>
      </c>
      <c r="D9" s="11">
        <f>C9*G5</f>
        <v>89871</v>
      </c>
      <c r="E9" s="13">
        <v>25.9</v>
      </c>
      <c r="F9" s="11">
        <f>E9*G5</f>
        <v>80264.099999999991</v>
      </c>
      <c r="G9" s="10">
        <f t="shared" si="0"/>
        <v>0.89310344827586197</v>
      </c>
      <c r="H9" s="12">
        <v>25</v>
      </c>
      <c r="I9" s="11">
        <f>H9*L5</f>
        <v>12900</v>
      </c>
      <c r="J9" s="13">
        <v>20</v>
      </c>
      <c r="K9" s="11">
        <f>J9*L5</f>
        <v>10320</v>
      </c>
      <c r="L9" s="10">
        <f t="shared" si="1"/>
        <v>0.8</v>
      </c>
      <c r="M9" s="1"/>
    </row>
    <row r="10" spans="1:13" ht="15.75" x14ac:dyDescent="0.25">
      <c r="A10" s="3">
        <v>4</v>
      </c>
      <c r="B10" s="8" t="s">
        <v>22</v>
      </c>
      <c r="C10" s="12">
        <v>3</v>
      </c>
      <c r="D10" s="11">
        <f>C10*G5</f>
        <v>9297</v>
      </c>
      <c r="E10" s="13">
        <v>2.7</v>
      </c>
      <c r="F10" s="11">
        <f>E10*G5</f>
        <v>8367.3000000000011</v>
      </c>
      <c r="G10" s="10">
        <f t="shared" si="0"/>
        <v>0.90000000000000013</v>
      </c>
      <c r="H10" s="12">
        <v>2</v>
      </c>
      <c r="I10" s="11">
        <f>H10*L5</f>
        <v>1032</v>
      </c>
      <c r="J10" s="13">
        <v>1.5</v>
      </c>
      <c r="K10" s="11">
        <f>J10*L5</f>
        <v>774</v>
      </c>
      <c r="L10" s="10">
        <f t="shared" si="1"/>
        <v>0.75</v>
      </c>
      <c r="M10" s="1"/>
    </row>
    <row r="11" spans="1:13" ht="15.75" x14ac:dyDescent="0.25">
      <c r="A11" s="15">
        <v>5</v>
      </c>
      <c r="B11" s="16" t="s">
        <v>10</v>
      </c>
      <c r="C11" s="12">
        <v>260</v>
      </c>
      <c r="D11" s="17">
        <f>C11*G5</f>
        <v>805740</v>
      </c>
      <c r="E11" s="12">
        <v>227.6</v>
      </c>
      <c r="F11" s="17">
        <f>E11*G5</f>
        <v>705332.4</v>
      </c>
      <c r="G11" s="18">
        <f t="shared" si="0"/>
        <v>0.87538461538461543</v>
      </c>
      <c r="H11" s="12">
        <v>205</v>
      </c>
      <c r="I11" s="17">
        <f>H11*L5</f>
        <v>105780</v>
      </c>
      <c r="J11" s="12">
        <v>187.5</v>
      </c>
      <c r="K11" s="17">
        <f>J11*L5</f>
        <v>96750</v>
      </c>
      <c r="L11" s="18">
        <f t="shared" si="1"/>
        <v>0.91463414634146345</v>
      </c>
      <c r="M11" s="19"/>
    </row>
    <row r="12" spans="1:13" ht="15.75" x14ac:dyDescent="0.25">
      <c r="A12" s="15">
        <v>6</v>
      </c>
      <c r="B12" s="16" t="s">
        <v>17</v>
      </c>
      <c r="C12" s="12">
        <v>100</v>
      </c>
      <c r="D12" s="17">
        <f>C12*G5</f>
        <v>309900</v>
      </c>
      <c r="E12" s="12">
        <v>94</v>
      </c>
      <c r="F12" s="17">
        <f>E12*G5</f>
        <v>291306</v>
      </c>
      <c r="G12" s="18">
        <f t="shared" si="0"/>
        <v>0.94</v>
      </c>
      <c r="H12" s="12">
        <v>95</v>
      </c>
      <c r="I12" s="17">
        <f>H12*L5</f>
        <v>49020</v>
      </c>
      <c r="J12" s="12">
        <v>85.1</v>
      </c>
      <c r="K12" s="17">
        <f>J12*L5</f>
        <v>43911.6</v>
      </c>
      <c r="L12" s="18">
        <f t="shared" si="1"/>
        <v>0.89578947368421047</v>
      </c>
      <c r="M12" s="19"/>
    </row>
    <row r="13" spans="1:13" ht="15.75" x14ac:dyDescent="0.25">
      <c r="A13" s="3">
        <v>7</v>
      </c>
      <c r="B13" s="8" t="s">
        <v>23</v>
      </c>
      <c r="C13" s="12">
        <v>11</v>
      </c>
      <c r="D13" s="11">
        <f>C13*G5</f>
        <v>34089</v>
      </c>
      <c r="E13" s="13">
        <v>11.9</v>
      </c>
      <c r="F13" s="11">
        <f>E13*G5</f>
        <v>36878.1</v>
      </c>
      <c r="G13" s="10">
        <f t="shared" si="0"/>
        <v>1.0818181818181818</v>
      </c>
      <c r="H13" s="12">
        <v>9</v>
      </c>
      <c r="I13" s="11">
        <f>H13*L5</f>
        <v>4644</v>
      </c>
      <c r="J13" s="13">
        <v>9.9</v>
      </c>
      <c r="K13" s="11">
        <f>J13*L5</f>
        <v>5108.4000000000005</v>
      </c>
      <c r="L13" s="10">
        <f t="shared" si="1"/>
        <v>1.1000000000000001</v>
      </c>
      <c r="M13" s="1"/>
    </row>
    <row r="14" spans="1:13" ht="15.75" x14ac:dyDescent="0.25">
      <c r="A14" s="3">
        <v>8</v>
      </c>
      <c r="B14" s="8" t="s">
        <v>24</v>
      </c>
      <c r="C14" s="12">
        <v>140</v>
      </c>
      <c r="D14" s="11">
        <f>C14*G5</f>
        <v>433860</v>
      </c>
      <c r="E14" s="13">
        <v>151.80000000000001</v>
      </c>
      <c r="F14" s="11">
        <f>E14*G5</f>
        <v>470428.2</v>
      </c>
      <c r="G14" s="10">
        <f t="shared" si="0"/>
        <v>1.0842857142857143</v>
      </c>
      <c r="H14" s="12">
        <v>120</v>
      </c>
      <c r="I14" s="11">
        <f>H14*L5</f>
        <v>61920</v>
      </c>
      <c r="J14" s="13">
        <v>128.4</v>
      </c>
      <c r="K14" s="11">
        <f>J14*L5</f>
        <v>66254.400000000009</v>
      </c>
      <c r="L14" s="10">
        <f t="shared" si="1"/>
        <v>1.07</v>
      </c>
      <c r="M14" s="1"/>
    </row>
    <row r="15" spans="1:13" ht="15.75" x14ac:dyDescent="0.25">
      <c r="A15" s="15">
        <v>9</v>
      </c>
      <c r="B15" s="16" t="s">
        <v>25</v>
      </c>
      <c r="C15" s="12">
        <v>43</v>
      </c>
      <c r="D15" s="17">
        <f>C15*G5</f>
        <v>133257</v>
      </c>
      <c r="E15" s="12">
        <v>52.5</v>
      </c>
      <c r="F15" s="17">
        <f>E15*G5</f>
        <v>162697.5</v>
      </c>
      <c r="G15" s="18">
        <f t="shared" si="0"/>
        <v>1.2209302325581395</v>
      </c>
      <c r="H15" s="12">
        <v>30</v>
      </c>
      <c r="I15" s="17">
        <f>H15*L5</f>
        <v>15480</v>
      </c>
      <c r="J15" s="12">
        <v>44.8</v>
      </c>
      <c r="K15" s="17">
        <f>J15*L5</f>
        <v>23116.799999999999</v>
      </c>
      <c r="L15" s="18">
        <f t="shared" si="1"/>
        <v>1.4933333333333332</v>
      </c>
      <c r="M15" s="19"/>
    </row>
    <row r="16" spans="1:13" ht="15.75" x14ac:dyDescent="0.25">
      <c r="A16" s="3">
        <v>10</v>
      </c>
      <c r="B16" s="8" t="s">
        <v>26</v>
      </c>
      <c r="C16" s="12">
        <v>12</v>
      </c>
      <c r="D16" s="11">
        <f>C16*G5</f>
        <v>37188</v>
      </c>
      <c r="E16" s="13">
        <v>16.399999999999999</v>
      </c>
      <c r="F16" s="11">
        <f>E16*G5</f>
        <v>50823.6</v>
      </c>
      <c r="G16" s="10">
        <f t="shared" si="0"/>
        <v>1.3666666666666667</v>
      </c>
      <c r="H16" s="12">
        <v>8</v>
      </c>
      <c r="I16" s="11">
        <f>H16*L5</f>
        <v>4128</v>
      </c>
      <c r="J16" s="13">
        <v>16.100000000000001</v>
      </c>
      <c r="K16" s="11">
        <f>J16*L5</f>
        <v>8307.6</v>
      </c>
      <c r="L16" s="10">
        <f t="shared" si="1"/>
        <v>2.0125000000000002</v>
      </c>
      <c r="M16" s="1"/>
    </row>
    <row r="17" spans="1:13" ht="15.75" x14ac:dyDescent="0.25">
      <c r="A17" s="3">
        <v>11</v>
      </c>
      <c r="B17" s="8" t="s">
        <v>27</v>
      </c>
      <c r="C17" s="12">
        <v>20</v>
      </c>
      <c r="D17" s="11">
        <f>C17*G5</f>
        <v>61980</v>
      </c>
      <c r="E17" s="13">
        <v>17.3</v>
      </c>
      <c r="F17" s="11">
        <f>E17*G5</f>
        <v>53612.700000000004</v>
      </c>
      <c r="G17" s="10">
        <f t="shared" si="0"/>
        <v>0.8650000000000001</v>
      </c>
      <c r="H17" s="12">
        <v>7</v>
      </c>
      <c r="I17" s="11">
        <f>H17*L5</f>
        <v>3612</v>
      </c>
      <c r="J17" s="13">
        <v>6</v>
      </c>
      <c r="K17" s="11">
        <f>J17*L5</f>
        <v>3096</v>
      </c>
      <c r="L17" s="10">
        <f t="shared" si="1"/>
        <v>0.8571428571428571</v>
      </c>
      <c r="M17" s="1"/>
    </row>
    <row r="18" spans="1:13" ht="15.75" x14ac:dyDescent="0.25">
      <c r="A18" s="3">
        <v>12</v>
      </c>
      <c r="B18" s="8" t="s">
        <v>12</v>
      </c>
      <c r="C18" s="12">
        <v>47</v>
      </c>
      <c r="D18" s="11">
        <f>C18*G5</f>
        <v>145653</v>
      </c>
      <c r="E18" s="13">
        <v>47</v>
      </c>
      <c r="F18" s="11">
        <f>E18*G5</f>
        <v>145653</v>
      </c>
      <c r="G18" s="10">
        <f t="shared" si="0"/>
        <v>1</v>
      </c>
      <c r="H18" s="12">
        <v>37</v>
      </c>
      <c r="I18" s="11">
        <f>H18*L5</f>
        <v>19092</v>
      </c>
      <c r="J18" s="13">
        <v>39</v>
      </c>
      <c r="K18" s="11">
        <f>J18*L5</f>
        <v>20124</v>
      </c>
      <c r="L18" s="10">
        <f t="shared" si="1"/>
        <v>1.0540540540540539</v>
      </c>
      <c r="M18" s="1"/>
    </row>
    <row r="19" spans="1:13" ht="15.75" x14ac:dyDescent="0.25">
      <c r="A19" s="3">
        <v>13</v>
      </c>
      <c r="B19" s="8" t="s">
        <v>28</v>
      </c>
      <c r="C19" s="12">
        <v>21</v>
      </c>
      <c r="D19" s="11">
        <f>C19*G5</f>
        <v>65079</v>
      </c>
      <c r="E19" s="13">
        <v>21</v>
      </c>
      <c r="F19" s="11">
        <f>E19*G5</f>
        <v>65079</v>
      </c>
      <c r="G19" s="10">
        <f t="shared" si="0"/>
        <v>1</v>
      </c>
      <c r="H19" s="12">
        <v>18</v>
      </c>
      <c r="I19" s="11">
        <f>H19*L5</f>
        <v>9288</v>
      </c>
      <c r="J19" s="13">
        <v>18</v>
      </c>
      <c r="K19" s="11">
        <f>J19*L5</f>
        <v>9288</v>
      </c>
      <c r="L19" s="10">
        <f t="shared" si="1"/>
        <v>1</v>
      </c>
      <c r="M19" s="1"/>
    </row>
    <row r="20" spans="1:13" ht="15.75" x14ac:dyDescent="0.25">
      <c r="A20" s="3">
        <v>14</v>
      </c>
      <c r="B20" s="8" t="s">
        <v>29</v>
      </c>
      <c r="C20" s="12">
        <v>11</v>
      </c>
      <c r="D20" s="11">
        <f>C20*G5</f>
        <v>34089</v>
      </c>
      <c r="E20" s="13">
        <v>13.3</v>
      </c>
      <c r="F20" s="11">
        <f>E20*G5</f>
        <v>41216.700000000004</v>
      </c>
      <c r="G20" s="10">
        <f t="shared" si="0"/>
        <v>1.2090909090909092</v>
      </c>
      <c r="H20" s="12">
        <v>9</v>
      </c>
      <c r="I20" s="11">
        <f>H20*L5</f>
        <v>4644</v>
      </c>
      <c r="J20" s="13">
        <v>11.6</v>
      </c>
      <c r="K20" s="11">
        <f>J20*L5</f>
        <v>5985.5999999999995</v>
      </c>
      <c r="L20" s="10">
        <f t="shared" si="1"/>
        <v>1.2888888888888888</v>
      </c>
      <c r="M20" s="1"/>
    </row>
    <row r="21" spans="1:13" ht="15.75" x14ac:dyDescent="0.25">
      <c r="A21" s="3">
        <v>15</v>
      </c>
      <c r="B21" s="8" t="s">
        <v>30</v>
      </c>
      <c r="C21" s="12">
        <v>24</v>
      </c>
      <c r="D21" s="11">
        <f>C21*G5</f>
        <v>74376</v>
      </c>
      <c r="E21" s="13">
        <v>23</v>
      </c>
      <c r="F21" s="11">
        <f>E21*G5</f>
        <v>71277</v>
      </c>
      <c r="G21" s="10">
        <f t="shared" si="0"/>
        <v>0.95833333333333337</v>
      </c>
      <c r="H21" s="12">
        <v>20</v>
      </c>
      <c r="I21" s="11">
        <f>H21*L5</f>
        <v>10320</v>
      </c>
      <c r="J21" s="13">
        <v>18.100000000000001</v>
      </c>
      <c r="K21" s="11">
        <f>J21*L5</f>
        <v>9339.6</v>
      </c>
      <c r="L21" s="10">
        <f t="shared" si="1"/>
        <v>0.90500000000000003</v>
      </c>
      <c r="M21" s="1"/>
    </row>
    <row r="22" spans="1:13" ht="15.75" x14ac:dyDescent="0.25">
      <c r="A22" s="3">
        <v>16</v>
      </c>
      <c r="B22" s="8" t="s">
        <v>31</v>
      </c>
      <c r="C22" s="12">
        <v>450</v>
      </c>
      <c r="D22" s="11">
        <f>C22*G5</f>
        <v>1394550</v>
      </c>
      <c r="E22" s="13">
        <v>360</v>
      </c>
      <c r="F22" s="11">
        <f>E22*G5</f>
        <v>1115640</v>
      </c>
      <c r="G22" s="10">
        <f t="shared" si="0"/>
        <v>0.8</v>
      </c>
      <c r="H22" s="12">
        <v>390</v>
      </c>
      <c r="I22" s="11">
        <f>H22*L5</f>
        <v>201240</v>
      </c>
      <c r="J22" s="13">
        <v>306</v>
      </c>
      <c r="K22" s="11">
        <f>J22*L5</f>
        <v>157896</v>
      </c>
      <c r="L22" s="10">
        <f t="shared" si="1"/>
        <v>0.7846153846153846</v>
      </c>
      <c r="M22" s="1"/>
    </row>
    <row r="23" spans="1:13" ht="15.75" x14ac:dyDescent="0.25">
      <c r="A23" s="3">
        <v>17</v>
      </c>
      <c r="B23" s="8" t="s">
        <v>16</v>
      </c>
      <c r="C23" s="12">
        <v>40</v>
      </c>
      <c r="D23" s="11">
        <f>C23*G5</f>
        <v>123960</v>
      </c>
      <c r="E23" s="13">
        <v>34.9</v>
      </c>
      <c r="F23" s="11">
        <f>E23*G5</f>
        <v>108155.09999999999</v>
      </c>
      <c r="G23" s="10">
        <f t="shared" si="0"/>
        <v>0.87249999999999994</v>
      </c>
      <c r="H23" s="12">
        <v>30</v>
      </c>
      <c r="I23" s="11">
        <f>H23*L5</f>
        <v>15480</v>
      </c>
      <c r="J23" s="13">
        <v>29.6</v>
      </c>
      <c r="K23" s="11">
        <f>J23*L5</f>
        <v>15273.6</v>
      </c>
      <c r="L23" s="10">
        <f t="shared" si="1"/>
        <v>0.98666666666666669</v>
      </c>
      <c r="M23" s="1"/>
    </row>
    <row r="24" spans="1:13" ht="15.75" x14ac:dyDescent="0.25">
      <c r="A24" s="3">
        <v>18</v>
      </c>
      <c r="B24" s="8" t="s">
        <v>13</v>
      </c>
      <c r="C24" s="12">
        <v>11</v>
      </c>
      <c r="D24" s="11">
        <f>C24*G5</f>
        <v>34089</v>
      </c>
      <c r="E24" s="13">
        <v>8.3000000000000007</v>
      </c>
      <c r="F24" s="11">
        <f>E24*G5</f>
        <v>25721.7</v>
      </c>
      <c r="G24" s="10">
        <f t="shared" si="0"/>
        <v>0.75454545454545452</v>
      </c>
      <c r="H24" s="12">
        <v>9</v>
      </c>
      <c r="I24" s="11">
        <f>H24*L5</f>
        <v>4644</v>
      </c>
      <c r="J24" s="13">
        <v>7.2</v>
      </c>
      <c r="K24" s="11">
        <f>J24*L5</f>
        <v>3715.2000000000003</v>
      </c>
      <c r="L24" s="10">
        <f t="shared" si="1"/>
        <v>0.8</v>
      </c>
      <c r="M24" s="1"/>
    </row>
    <row r="25" spans="1:13" ht="15.75" x14ac:dyDescent="0.25">
      <c r="A25" s="3">
        <v>19</v>
      </c>
      <c r="B25" s="8" t="s">
        <v>15</v>
      </c>
      <c r="C25" s="12">
        <v>6</v>
      </c>
      <c r="D25" s="11">
        <f>C25*G5</f>
        <v>18594</v>
      </c>
      <c r="E25" s="13">
        <v>6.4</v>
      </c>
      <c r="F25" s="11">
        <f>E25*G5</f>
        <v>19833.600000000002</v>
      </c>
      <c r="G25" s="10">
        <f t="shared" si="0"/>
        <v>1.0666666666666669</v>
      </c>
      <c r="H25" s="12">
        <v>4</v>
      </c>
      <c r="I25" s="11">
        <f>H25*L5</f>
        <v>2064</v>
      </c>
      <c r="J25" s="13">
        <v>5.3</v>
      </c>
      <c r="K25" s="11">
        <f>J25*L5</f>
        <v>2734.7999999999997</v>
      </c>
      <c r="L25" s="10">
        <f t="shared" si="1"/>
        <v>1.325</v>
      </c>
      <c r="M25" s="1"/>
    </row>
    <row r="26" spans="1:13" ht="15.75" x14ac:dyDescent="0.25">
      <c r="A26" s="3">
        <v>20</v>
      </c>
      <c r="B26" s="8" t="s">
        <v>9</v>
      </c>
      <c r="C26" s="12">
        <v>68</v>
      </c>
      <c r="D26" s="11">
        <f>C26*G5</f>
        <v>210732</v>
      </c>
      <c r="E26" s="13">
        <v>75.3</v>
      </c>
      <c r="F26" s="11">
        <f>E26*G5</f>
        <v>233354.69999999998</v>
      </c>
      <c r="G26" s="10">
        <f t="shared" si="0"/>
        <v>1.1073529411764704</v>
      </c>
      <c r="H26" s="12">
        <v>55</v>
      </c>
      <c r="I26" s="11">
        <f>H26*L5</f>
        <v>28380</v>
      </c>
      <c r="J26" s="13">
        <v>59.3</v>
      </c>
      <c r="K26" s="11">
        <f>J26*L5</f>
        <v>30598.799999999999</v>
      </c>
      <c r="L26" s="10">
        <f t="shared" si="1"/>
        <v>1.0781818181818181</v>
      </c>
      <c r="M26" s="1"/>
    </row>
    <row r="27" spans="1:13" ht="15.75" x14ac:dyDescent="0.25">
      <c r="A27" s="3">
        <v>21</v>
      </c>
      <c r="B27" s="8" t="s">
        <v>11</v>
      </c>
      <c r="C27" s="12">
        <v>27</v>
      </c>
      <c r="D27" s="11">
        <f>C27*G5</f>
        <v>83673</v>
      </c>
      <c r="E27" s="13">
        <v>34.200000000000003</v>
      </c>
      <c r="F27" s="11">
        <f>E27*G5</f>
        <v>105985.8</v>
      </c>
      <c r="G27" s="10">
        <f t="shared" si="0"/>
        <v>1.2666666666666666</v>
      </c>
      <c r="H27" s="12">
        <v>23</v>
      </c>
      <c r="I27" s="11">
        <f>H27*L5</f>
        <v>11868</v>
      </c>
      <c r="J27" s="13">
        <v>28.2</v>
      </c>
      <c r="K27" s="11">
        <f>J27*L5</f>
        <v>14551.199999999999</v>
      </c>
      <c r="L27" s="10">
        <f t="shared" si="1"/>
        <v>1.2260869565217389</v>
      </c>
      <c r="M27" s="1"/>
    </row>
    <row r="28" spans="1:13" ht="15.75" x14ac:dyDescent="0.25">
      <c r="A28" s="3">
        <v>22</v>
      </c>
      <c r="B28" s="8" t="s">
        <v>32</v>
      </c>
      <c r="C28" s="12">
        <v>39</v>
      </c>
      <c r="D28" s="11">
        <f>C28*G5</f>
        <v>120861</v>
      </c>
      <c r="E28" s="13">
        <v>37.9</v>
      </c>
      <c r="F28" s="11">
        <f>E28*G5</f>
        <v>117452.09999999999</v>
      </c>
      <c r="G28" s="10">
        <f t="shared" si="0"/>
        <v>0.97179487179487167</v>
      </c>
      <c r="H28" s="12">
        <v>34</v>
      </c>
      <c r="I28" s="11">
        <f>H28*L5</f>
        <v>17544</v>
      </c>
      <c r="J28" s="13">
        <v>33.1</v>
      </c>
      <c r="K28" s="11">
        <f>J28*L5</f>
        <v>17079.600000000002</v>
      </c>
      <c r="L28" s="10">
        <f t="shared" si="1"/>
        <v>0.97352941176470598</v>
      </c>
      <c r="M28" s="1"/>
    </row>
    <row r="29" spans="1:13" ht="15.75" x14ac:dyDescent="0.25">
      <c r="A29" s="3">
        <v>23</v>
      </c>
      <c r="B29" s="8" t="s">
        <v>33</v>
      </c>
      <c r="C29" s="12">
        <v>0.5</v>
      </c>
      <c r="D29" s="11">
        <f>C29*G5</f>
        <v>1549.5</v>
      </c>
      <c r="E29" s="13">
        <v>0.4</v>
      </c>
      <c r="F29" s="11">
        <f>E29*G5</f>
        <v>1239.6000000000001</v>
      </c>
      <c r="G29" s="10">
        <f t="shared" si="0"/>
        <v>0.8</v>
      </c>
      <c r="H29" s="12">
        <v>0.4</v>
      </c>
      <c r="I29" s="11">
        <f>H29*L5</f>
        <v>206.4</v>
      </c>
      <c r="J29" s="13">
        <v>0.3</v>
      </c>
      <c r="K29" s="11">
        <f>J29*L5</f>
        <v>154.79999999999998</v>
      </c>
      <c r="L29" s="10">
        <f t="shared" si="1"/>
        <v>0.74999999999999989</v>
      </c>
      <c r="M29" s="1"/>
    </row>
    <row r="30" spans="1:13" ht="15.75" x14ac:dyDescent="0.25">
      <c r="A30" s="3">
        <v>24</v>
      </c>
      <c r="B30" s="8" t="s">
        <v>34</v>
      </c>
      <c r="C30" s="12">
        <v>1.2</v>
      </c>
      <c r="D30" s="11">
        <f>C30*G5</f>
        <v>3718.7999999999997</v>
      </c>
      <c r="E30" s="13">
        <v>1.1000000000000001</v>
      </c>
      <c r="F30" s="11">
        <f>E30*G5</f>
        <v>3408.9</v>
      </c>
      <c r="G30" s="10">
        <f t="shared" si="0"/>
        <v>0.91666666666666674</v>
      </c>
      <c r="H30" s="12">
        <v>1</v>
      </c>
      <c r="I30" s="11">
        <f>H30*L5</f>
        <v>516</v>
      </c>
      <c r="J30" s="13">
        <v>0.9</v>
      </c>
      <c r="K30" s="11">
        <f>J30*L5</f>
        <v>464.40000000000003</v>
      </c>
      <c r="L30" s="10">
        <f t="shared" si="1"/>
        <v>0.9</v>
      </c>
      <c r="M30" s="1"/>
    </row>
    <row r="31" spans="1:13" ht="15.75" x14ac:dyDescent="0.25">
      <c r="A31" s="3">
        <v>25</v>
      </c>
      <c r="B31" s="8" t="s">
        <v>35</v>
      </c>
      <c r="C31" s="12">
        <v>0.6</v>
      </c>
      <c r="D31" s="11">
        <f>C31*G5</f>
        <v>1859.3999999999999</v>
      </c>
      <c r="E31" s="13">
        <v>0.5</v>
      </c>
      <c r="F31" s="11">
        <f>E31*G5</f>
        <v>1549.5</v>
      </c>
      <c r="G31" s="10">
        <f t="shared" si="0"/>
        <v>0.83333333333333337</v>
      </c>
      <c r="H31" s="12">
        <v>0.5</v>
      </c>
      <c r="I31" s="11">
        <f>H31*L5</f>
        <v>258</v>
      </c>
      <c r="J31" s="13">
        <v>0.4</v>
      </c>
      <c r="K31" s="11">
        <f>J31*L5</f>
        <v>206.4</v>
      </c>
      <c r="L31" s="10">
        <f t="shared" si="1"/>
        <v>0.8</v>
      </c>
      <c r="M31" s="1"/>
    </row>
    <row r="32" spans="1:13" ht="15.75" x14ac:dyDescent="0.25">
      <c r="A32" s="3">
        <v>26</v>
      </c>
      <c r="B32" s="8" t="s">
        <v>36</v>
      </c>
      <c r="C32" s="12">
        <v>100</v>
      </c>
      <c r="D32" s="11">
        <f>C32*G5</f>
        <v>309900</v>
      </c>
      <c r="E32" s="13">
        <v>78.7</v>
      </c>
      <c r="F32" s="11">
        <f>E32*G5</f>
        <v>243891.30000000002</v>
      </c>
      <c r="G32" s="10">
        <f t="shared" si="0"/>
        <v>0.78700000000000003</v>
      </c>
      <c r="H32" s="12">
        <v>100</v>
      </c>
      <c r="I32" s="11">
        <f>H32*L5</f>
        <v>51600</v>
      </c>
      <c r="J32" s="13">
        <v>71.8</v>
      </c>
      <c r="K32" s="11">
        <f>J32*L5</f>
        <v>37048.799999999996</v>
      </c>
      <c r="L32" s="10">
        <f t="shared" si="1"/>
        <v>0.71799999999999986</v>
      </c>
      <c r="M32" s="1"/>
    </row>
    <row r="33" spans="1:13" ht="15.75" x14ac:dyDescent="0.25">
      <c r="A33" s="3">
        <v>27</v>
      </c>
      <c r="B33" s="8" t="s">
        <v>18</v>
      </c>
      <c r="C33" s="12">
        <v>0.6</v>
      </c>
      <c r="D33" s="11">
        <f>C33*G5</f>
        <v>1859.3999999999999</v>
      </c>
      <c r="E33" s="13">
        <v>0.8</v>
      </c>
      <c r="F33" s="11">
        <f>E33*G5</f>
        <v>2479.2000000000003</v>
      </c>
      <c r="G33" s="10">
        <f t="shared" si="0"/>
        <v>1.3333333333333335</v>
      </c>
      <c r="H33" s="12">
        <v>0.5</v>
      </c>
      <c r="I33" s="11">
        <f>H33*L5</f>
        <v>258</v>
      </c>
      <c r="J33" s="13">
        <v>0.5</v>
      </c>
      <c r="K33" s="11">
        <f>J33*L5</f>
        <v>258</v>
      </c>
      <c r="L33" s="10">
        <f t="shared" si="1"/>
        <v>1</v>
      </c>
      <c r="M33" s="1"/>
    </row>
    <row r="34" spans="1:13" ht="15.75" x14ac:dyDescent="0.25">
      <c r="A34" s="3">
        <v>28</v>
      </c>
      <c r="B34" s="8" t="s">
        <v>14</v>
      </c>
      <c r="C34" s="12">
        <v>6</v>
      </c>
      <c r="D34" s="11">
        <f>C34*G5</f>
        <v>18594</v>
      </c>
      <c r="E34" s="13">
        <v>6</v>
      </c>
      <c r="F34" s="11">
        <f>E34*G5</f>
        <v>18594</v>
      </c>
      <c r="G34" s="10">
        <f t="shared" si="0"/>
        <v>1</v>
      </c>
      <c r="H34" s="12">
        <v>4</v>
      </c>
      <c r="I34" s="11">
        <f>H34*L5</f>
        <v>2064</v>
      </c>
      <c r="J34" s="13">
        <v>4</v>
      </c>
      <c r="K34" s="11">
        <f>J34*L5</f>
        <v>2064</v>
      </c>
      <c r="L34" s="10">
        <f t="shared" si="1"/>
        <v>1</v>
      </c>
      <c r="M34" s="1"/>
    </row>
    <row r="35" spans="1:13" ht="15.75" x14ac:dyDescent="0.25">
      <c r="A35" s="1"/>
      <c r="B35" s="1"/>
      <c r="C35" s="1"/>
      <c r="D35" s="1"/>
      <c r="E35" s="20"/>
      <c r="F35" s="1"/>
      <c r="G35" s="14"/>
      <c r="H35" s="1"/>
      <c r="I35" s="1"/>
      <c r="J35" s="20"/>
      <c r="K35" s="1"/>
      <c r="L35" s="14"/>
      <c r="M35" s="1"/>
    </row>
    <row r="36" spans="1:13" ht="15.75" x14ac:dyDescent="0.25">
      <c r="A36" s="1"/>
      <c r="B36" s="1"/>
      <c r="C36" s="1"/>
      <c r="D36" s="1"/>
      <c r="E36" s="20"/>
      <c r="F36" s="1"/>
      <c r="G36" s="1"/>
      <c r="H36" s="1"/>
      <c r="I36" s="1"/>
      <c r="J36" s="20"/>
      <c r="K36" s="1"/>
      <c r="L36" s="1"/>
      <c r="M36" s="1"/>
    </row>
    <row r="37" spans="1:13" ht="15.75" x14ac:dyDescent="0.25">
      <c r="A37" s="1"/>
      <c r="B37" s="1"/>
      <c r="C37" s="29" t="s">
        <v>40</v>
      </c>
      <c r="D37" s="29"/>
      <c r="E37" s="29"/>
      <c r="F37" s="29"/>
      <c r="G37" s="29"/>
      <c r="H37" s="29"/>
      <c r="I37" s="29"/>
      <c r="J37" s="22"/>
      <c r="K37" s="1"/>
      <c r="L37" s="1"/>
      <c r="M37" s="1"/>
    </row>
    <row r="38" spans="1:13" ht="15.75" x14ac:dyDescent="0.25">
      <c r="A38" s="1"/>
      <c r="B38" s="1"/>
      <c r="C38" s="1"/>
      <c r="D38" s="1"/>
      <c r="E38" s="20"/>
      <c r="F38" s="1"/>
      <c r="G38" s="1"/>
      <c r="H38" s="1"/>
      <c r="I38" s="1"/>
      <c r="J38" s="20"/>
      <c r="K38" s="1"/>
      <c r="L38" s="1"/>
      <c r="M38" s="1"/>
    </row>
  </sheetData>
  <mergeCells count="13">
    <mergeCell ref="E6:F6"/>
    <mergeCell ref="J6:K6"/>
    <mergeCell ref="C37:I37"/>
    <mergeCell ref="A1:E1"/>
    <mergeCell ref="D2:M2"/>
    <mergeCell ref="A3:C3"/>
    <mergeCell ref="D3:M3"/>
    <mergeCell ref="A5:A6"/>
    <mergeCell ref="B5:B6"/>
    <mergeCell ref="C5:D5"/>
    <mergeCell ref="E5:F5"/>
    <mergeCell ref="H5:I5"/>
    <mergeCell ref="J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opLeftCell="A13" zoomScale="70" zoomScaleNormal="70" workbookViewId="0">
      <selection activeCell="N12" sqref="N12"/>
    </sheetView>
  </sheetViews>
  <sheetFormatPr defaultRowHeight="12.75" x14ac:dyDescent="0.2"/>
  <cols>
    <col min="2" max="2" width="29.140625" customWidth="1"/>
    <col min="4" max="4" width="14.85546875" customWidth="1"/>
    <col min="6" max="6" width="14.42578125" customWidth="1"/>
    <col min="9" max="9" width="17.5703125" customWidth="1"/>
    <col min="11" max="11" width="14.28515625" customWidth="1"/>
    <col min="12" max="12" width="12.85546875" customWidth="1"/>
  </cols>
  <sheetData>
    <row r="1" spans="1:13" ht="18.75" x14ac:dyDescent="0.3">
      <c r="A1" s="30" t="s">
        <v>0</v>
      </c>
      <c r="B1" s="30"/>
      <c r="C1" s="30"/>
      <c r="D1" s="30"/>
      <c r="E1" s="30"/>
      <c r="F1" s="26"/>
      <c r="G1" s="1"/>
      <c r="H1" s="1"/>
      <c r="I1" s="1"/>
      <c r="J1" s="20"/>
      <c r="K1" s="1"/>
      <c r="L1" s="1"/>
      <c r="M1" s="1"/>
    </row>
    <row r="2" spans="1:13" ht="18.75" x14ac:dyDescent="0.3">
      <c r="A2" s="1"/>
      <c r="B2" s="1"/>
      <c r="C2" s="1"/>
      <c r="D2" s="30" t="s">
        <v>39</v>
      </c>
      <c r="E2" s="30"/>
      <c r="F2" s="30"/>
      <c r="G2" s="30"/>
      <c r="H2" s="30"/>
      <c r="I2" s="30"/>
      <c r="J2" s="30"/>
      <c r="K2" s="30"/>
      <c r="L2" s="30"/>
      <c r="M2" s="30"/>
    </row>
    <row r="3" spans="1:13" ht="18.75" x14ac:dyDescent="0.3">
      <c r="A3" s="30" t="s">
        <v>43</v>
      </c>
      <c r="B3" s="30"/>
      <c r="C3" s="30"/>
      <c r="D3" s="30" t="s">
        <v>41</v>
      </c>
      <c r="E3" s="30"/>
      <c r="F3" s="30"/>
      <c r="G3" s="30"/>
      <c r="H3" s="30"/>
      <c r="I3" s="30"/>
      <c r="J3" s="30"/>
      <c r="K3" s="30"/>
      <c r="L3" s="30"/>
      <c r="M3" s="30"/>
    </row>
    <row r="4" spans="1:13" ht="15.75" x14ac:dyDescent="0.25">
      <c r="A4" s="1"/>
      <c r="B4" s="1"/>
      <c r="C4" s="1"/>
      <c r="D4" s="1"/>
      <c r="E4" s="20"/>
      <c r="F4" s="1"/>
      <c r="G4" s="1"/>
      <c r="H4" s="1"/>
      <c r="I4" s="1"/>
      <c r="J4" s="20"/>
      <c r="K4" s="1"/>
      <c r="L4" s="1"/>
      <c r="M4" s="1"/>
    </row>
    <row r="5" spans="1:13" ht="15.75" x14ac:dyDescent="0.25">
      <c r="A5" s="31" t="s">
        <v>1</v>
      </c>
      <c r="B5" s="32" t="s">
        <v>2</v>
      </c>
      <c r="C5" s="34" t="s">
        <v>3</v>
      </c>
      <c r="D5" s="35"/>
      <c r="E5" s="34" t="s">
        <v>4</v>
      </c>
      <c r="F5" s="35"/>
      <c r="G5" s="6">
        <v>2815</v>
      </c>
      <c r="H5" s="36" t="s">
        <v>5</v>
      </c>
      <c r="I5" s="37"/>
      <c r="J5" s="36" t="s">
        <v>4</v>
      </c>
      <c r="K5" s="37"/>
      <c r="L5" s="7">
        <v>664</v>
      </c>
      <c r="M5" s="1"/>
    </row>
    <row r="6" spans="1:13" ht="63" x14ac:dyDescent="0.25">
      <c r="A6" s="31"/>
      <c r="B6" s="33"/>
      <c r="C6" s="4" t="s">
        <v>6</v>
      </c>
      <c r="D6" s="5" t="s">
        <v>7</v>
      </c>
      <c r="E6" s="27" t="s">
        <v>37</v>
      </c>
      <c r="F6" s="28"/>
      <c r="G6" s="5" t="s">
        <v>8</v>
      </c>
      <c r="H6" s="4" t="s">
        <v>6</v>
      </c>
      <c r="I6" s="5" t="s">
        <v>7</v>
      </c>
      <c r="J6" s="27" t="s">
        <v>38</v>
      </c>
      <c r="K6" s="28"/>
      <c r="L6" s="5" t="s">
        <v>8</v>
      </c>
      <c r="M6" s="1"/>
    </row>
    <row r="7" spans="1:13" ht="15.75" x14ac:dyDescent="0.25">
      <c r="A7" s="3">
        <v>1</v>
      </c>
      <c r="B7" s="8" t="s">
        <v>19</v>
      </c>
      <c r="C7" s="12">
        <v>80</v>
      </c>
      <c r="D7" s="11">
        <f>C7*G5</f>
        <v>225200</v>
      </c>
      <c r="E7" s="13">
        <v>78.599999999999994</v>
      </c>
      <c r="F7" s="11">
        <f>E7*G5</f>
        <v>221258.99999999997</v>
      </c>
      <c r="G7" s="9">
        <f t="shared" ref="G7:G34" si="0">F7/D7</f>
        <v>0.98249999999999982</v>
      </c>
      <c r="H7" s="12">
        <v>60</v>
      </c>
      <c r="I7" s="11">
        <f>H7*L5</f>
        <v>39840</v>
      </c>
      <c r="J7" s="13">
        <v>59.6</v>
      </c>
      <c r="K7" s="11">
        <f>J7*L5</f>
        <v>39574.400000000001</v>
      </c>
      <c r="L7" s="10">
        <f>K7/I7</f>
        <v>0.9933333333333334</v>
      </c>
      <c r="M7" s="1"/>
    </row>
    <row r="8" spans="1:13" ht="15.75" x14ac:dyDescent="0.25">
      <c r="A8" s="3">
        <v>2</v>
      </c>
      <c r="B8" s="8" t="s">
        <v>20</v>
      </c>
      <c r="C8" s="12">
        <v>50</v>
      </c>
      <c r="D8" s="11">
        <f>C8*G5</f>
        <v>140750</v>
      </c>
      <c r="E8" s="13">
        <v>51.6</v>
      </c>
      <c r="F8" s="11">
        <f>E8*G5</f>
        <v>145254</v>
      </c>
      <c r="G8" s="9">
        <f t="shared" si="0"/>
        <v>1.032</v>
      </c>
      <c r="H8" s="12">
        <v>40</v>
      </c>
      <c r="I8" s="11">
        <f>H8*L5</f>
        <v>26560</v>
      </c>
      <c r="J8" s="13">
        <v>40.299999999999997</v>
      </c>
      <c r="K8" s="11">
        <f>J8*L5</f>
        <v>26759.199999999997</v>
      </c>
      <c r="L8" s="10">
        <f t="shared" ref="L8:L34" si="1">K8/I8</f>
        <v>1.0074999999999998</v>
      </c>
      <c r="M8" s="1"/>
    </row>
    <row r="9" spans="1:13" ht="15.75" x14ac:dyDescent="0.25">
      <c r="A9" s="3">
        <v>3</v>
      </c>
      <c r="B9" s="8" t="s">
        <v>21</v>
      </c>
      <c r="C9" s="12">
        <v>29</v>
      </c>
      <c r="D9" s="11">
        <f>C9*G5</f>
        <v>81635</v>
      </c>
      <c r="E9" s="13">
        <v>26.5</v>
      </c>
      <c r="F9" s="11">
        <f>E9*G5</f>
        <v>74597.5</v>
      </c>
      <c r="G9" s="10">
        <f t="shared" si="0"/>
        <v>0.91379310344827591</v>
      </c>
      <c r="H9" s="12">
        <v>25</v>
      </c>
      <c r="I9" s="11">
        <f>H9*L5</f>
        <v>16600</v>
      </c>
      <c r="J9" s="13">
        <v>23.4</v>
      </c>
      <c r="K9" s="11">
        <f>J9*L5</f>
        <v>15537.599999999999</v>
      </c>
      <c r="L9" s="10">
        <f t="shared" si="1"/>
        <v>0.93599999999999994</v>
      </c>
      <c r="M9" s="1"/>
    </row>
    <row r="10" spans="1:13" ht="15.75" x14ac:dyDescent="0.25">
      <c r="A10" s="3">
        <v>4</v>
      </c>
      <c r="B10" s="8" t="s">
        <v>22</v>
      </c>
      <c r="C10" s="12">
        <v>3</v>
      </c>
      <c r="D10" s="11">
        <f>C10*G5</f>
        <v>8445</v>
      </c>
      <c r="E10" s="13">
        <v>2.7</v>
      </c>
      <c r="F10" s="11">
        <f>E10*G5</f>
        <v>7600.5000000000009</v>
      </c>
      <c r="G10" s="10">
        <f t="shared" si="0"/>
        <v>0.90000000000000013</v>
      </c>
      <c r="H10" s="12">
        <v>2</v>
      </c>
      <c r="I10" s="11">
        <f>H10*L5</f>
        <v>1328</v>
      </c>
      <c r="J10" s="13">
        <v>1.8</v>
      </c>
      <c r="K10" s="11">
        <f>J10*L5</f>
        <v>1195.2</v>
      </c>
      <c r="L10" s="10">
        <f t="shared" si="1"/>
        <v>0.9</v>
      </c>
      <c r="M10" s="1"/>
    </row>
    <row r="11" spans="1:13" ht="15.75" x14ac:dyDescent="0.25">
      <c r="A11" s="15">
        <v>5</v>
      </c>
      <c r="B11" s="16" t="s">
        <v>10</v>
      </c>
      <c r="C11" s="12">
        <v>260</v>
      </c>
      <c r="D11" s="17">
        <f>C11*G5</f>
        <v>731900</v>
      </c>
      <c r="E11" s="12">
        <v>203.7</v>
      </c>
      <c r="F11" s="17">
        <f>E11*G5</f>
        <v>573415.5</v>
      </c>
      <c r="G11" s="18">
        <f t="shared" si="0"/>
        <v>0.78346153846153843</v>
      </c>
      <c r="H11" s="12">
        <v>205</v>
      </c>
      <c r="I11" s="17">
        <f>H11*L5</f>
        <v>136120</v>
      </c>
      <c r="J11" s="12">
        <v>168.7</v>
      </c>
      <c r="K11" s="17">
        <f>J11*L5</f>
        <v>112016.79999999999</v>
      </c>
      <c r="L11" s="18">
        <f t="shared" si="1"/>
        <v>0.82292682926829264</v>
      </c>
      <c r="M11" s="19"/>
    </row>
    <row r="12" spans="1:13" ht="15.75" x14ac:dyDescent="0.25">
      <c r="A12" s="15">
        <v>6</v>
      </c>
      <c r="B12" s="16" t="s">
        <v>17</v>
      </c>
      <c r="C12" s="12">
        <v>100</v>
      </c>
      <c r="D12" s="17">
        <f>C12*G5</f>
        <v>281500</v>
      </c>
      <c r="E12" s="12">
        <v>74.400000000000006</v>
      </c>
      <c r="F12" s="17">
        <f>E12*G5</f>
        <v>209436.00000000003</v>
      </c>
      <c r="G12" s="18">
        <f t="shared" si="0"/>
        <v>0.74400000000000011</v>
      </c>
      <c r="H12" s="12">
        <v>95</v>
      </c>
      <c r="I12" s="17">
        <f>H12*L5</f>
        <v>63080</v>
      </c>
      <c r="J12" s="12">
        <v>69.099999999999994</v>
      </c>
      <c r="K12" s="17">
        <f>J12*L5</f>
        <v>45882.399999999994</v>
      </c>
      <c r="L12" s="18">
        <f t="shared" si="1"/>
        <v>0.72736842105263144</v>
      </c>
      <c r="M12" s="19"/>
    </row>
    <row r="13" spans="1:13" ht="15.75" x14ac:dyDescent="0.25">
      <c r="A13" s="3">
        <v>7</v>
      </c>
      <c r="B13" s="8" t="s">
        <v>23</v>
      </c>
      <c r="C13" s="12">
        <v>11</v>
      </c>
      <c r="D13" s="11">
        <f>C13*G5</f>
        <v>30965</v>
      </c>
      <c r="E13" s="13">
        <v>11.9</v>
      </c>
      <c r="F13" s="11">
        <f>E13*G5</f>
        <v>33498.5</v>
      </c>
      <c r="G13" s="10">
        <f t="shared" si="0"/>
        <v>1.0818181818181818</v>
      </c>
      <c r="H13" s="12">
        <v>9</v>
      </c>
      <c r="I13" s="11">
        <f>H13*L5</f>
        <v>5976</v>
      </c>
      <c r="J13" s="13">
        <v>9.9</v>
      </c>
      <c r="K13" s="11">
        <f>J13*L5</f>
        <v>6573.6</v>
      </c>
      <c r="L13" s="10">
        <f t="shared" si="1"/>
        <v>1.1000000000000001</v>
      </c>
      <c r="M13" s="1"/>
    </row>
    <row r="14" spans="1:13" ht="15.75" x14ac:dyDescent="0.25">
      <c r="A14" s="3">
        <v>8</v>
      </c>
      <c r="B14" s="8" t="s">
        <v>24</v>
      </c>
      <c r="C14" s="12">
        <v>140</v>
      </c>
      <c r="D14" s="11">
        <f>C14*G5</f>
        <v>394100</v>
      </c>
      <c r="E14" s="13">
        <v>145.69999999999999</v>
      </c>
      <c r="F14" s="11">
        <f>E14*G5</f>
        <v>410145.49999999994</v>
      </c>
      <c r="G14" s="10">
        <f t="shared" si="0"/>
        <v>1.0407142857142855</v>
      </c>
      <c r="H14" s="12">
        <v>120</v>
      </c>
      <c r="I14" s="11">
        <f>H14*L5</f>
        <v>79680</v>
      </c>
      <c r="J14" s="13">
        <v>114.8</v>
      </c>
      <c r="K14" s="11">
        <f>J14*L5</f>
        <v>76227.199999999997</v>
      </c>
      <c r="L14" s="10">
        <f t="shared" si="1"/>
        <v>0.95666666666666667</v>
      </c>
      <c r="M14" s="1"/>
    </row>
    <row r="15" spans="1:13" ht="15.75" x14ac:dyDescent="0.25">
      <c r="A15" s="15">
        <v>9</v>
      </c>
      <c r="B15" s="16" t="s">
        <v>25</v>
      </c>
      <c r="C15" s="12">
        <v>43</v>
      </c>
      <c r="D15" s="17">
        <f>C15*G5</f>
        <v>121045</v>
      </c>
      <c r="E15" s="12">
        <v>58.3</v>
      </c>
      <c r="F15" s="17">
        <f>E15*G5</f>
        <v>164114.5</v>
      </c>
      <c r="G15" s="18">
        <f t="shared" si="0"/>
        <v>1.3558139534883722</v>
      </c>
      <c r="H15" s="12">
        <v>30</v>
      </c>
      <c r="I15" s="17">
        <f>H15*L5</f>
        <v>19920</v>
      </c>
      <c r="J15" s="12">
        <v>45</v>
      </c>
      <c r="K15" s="17">
        <f>J15*L5</f>
        <v>29880</v>
      </c>
      <c r="L15" s="18">
        <f t="shared" si="1"/>
        <v>1.5</v>
      </c>
      <c r="M15" s="19"/>
    </row>
    <row r="16" spans="1:13" ht="15.75" x14ac:dyDescent="0.25">
      <c r="A16" s="3">
        <v>10</v>
      </c>
      <c r="B16" s="8" t="s">
        <v>26</v>
      </c>
      <c r="C16" s="12">
        <v>12</v>
      </c>
      <c r="D16" s="11">
        <f>C16*G5</f>
        <v>33780</v>
      </c>
      <c r="E16" s="13">
        <v>14.3</v>
      </c>
      <c r="F16" s="11">
        <f>E16*G5</f>
        <v>40254.5</v>
      </c>
      <c r="G16" s="10">
        <f t="shared" si="0"/>
        <v>1.1916666666666667</v>
      </c>
      <c r="H16" s="12">
        <v>8</v>
      </c>
      <c r="I16" s="11">
        <f>H16*L5</f>
        <v>5312</v>
      </c>
      <c r="J16" s="13">
        <v>11.5</v>
      </c>
      <c r="K16" s="11">
        <f>J16*L5</f>
        <v>7636</v>
      </c>
      <c r="L16" s="10">
        <f t="shared" si="1"/>
        <v>1.4375</v>
      </c>
      <c r="M16" s="1"/>
    </row>
    <row r="17" spans="1:13" ht="15.75" x14ac:dyDescent="0.25">
      <c r="A17" s="3">
        <v>11</v>
      </c>
      <c r="B17" s="8" t="s">
        <v>27</v>
      </c>
      <c r="C17" s="12">
        <v>20</v>
      </c>
      <c r="D17" s="11">
        <f>C17*G5</f>
        <v>56300</v>
      </c>
      <c r="E17" s="13">
        <v>22.6</v>
      </c>
      <c r="F17" s="11">
        <f>E17*G5</f>
        <v>63619.000000000007</v>
      </c>
      <c r="G17" s="10">
        <f t="shared" si="0"/>
        <v>1.1300000000000001</v>
      </c>
      <c r="H17" s="12">
        <v>7</v>
      </c>
      <c r="I17" s="11">
        <f>H17*L5</f>
        <v>4648</v>
      </c>
      <c r="J17" s="13">
        <v>7.7</v>
      </c>
      <c r="K17" s="11">
        <f>J17*L5</f>
        <v>5112.8</v>
      </c>
      <c r="L17" s="10">
        <f t="shared" si="1"/>
        <v>1.1000000000000001</v>
      </c>
      <c r="M17" s="1"/>
    </row>
    <row r="18" spans="1:13" ht="15.75" x14ac:dyDescent="0.25">
      <c r="A18" s="3">
        <v>12</v>
      </c>
      <c r="B18" s="8" t="s">
        <v>12</v>
      </c>
      <c r="C18" s="12">
        <v>47</v>
      </c>
      <c r="D18" s="11">
        <f>C18*G5</f>
        <v>132305</v>
      </c>
      <c r="E18" s="13">
        <v>47.6</v>
      </c>
      <c r="F18" s="11">
        <f>E18*G5</f>
        <v>133994</v>
      </c>
      <c r="G18" s="10">
        <f t="shared" si="0"/>
        <v>1.0127659574468084</v>
      </c>
      <c r="H18" s="12">
        <v>37</v>
      </c>
      <c r="I18" s="11">
        <f>H18*L5</f>
        <v>24568</v>
      </c>
      <c r="J18" s="13">
        <v>39.700000000000003</v>
      </c>
      <c r="K18" s="11">
        <f>J18*L5</f>
        <v>26360.800000000003</v>
      </c>
      <c r="L18" s="10">
        <f t="shared" si="1"/>
        <v>1.0729729729729731</v>
      </c>
      <c r="M18" s="1"/>
    </row>
    <row r="19" spans="1:13" ht="15.75" x14ac:dyDescent="0.25">
      <c r="A19" s="3">
        <v>13</v>
      </c>
      <c r="B19" s="8" t="s">
        <v>28</v>
      </c>
      <c r="C19" s="12">
        <v>21</v>
      </c>
      <c r="D19" s="11">
        <f>C19*G5</f>
        <v>59115</v>
      </c>
      <c r="E19" s="13">
        <v>21.75</v>
      </c>
      <c r="F19" s="11">
        <f>E19*G5</f>
        <v>61226.25</v>
      </c>
      <c r="G19" s="10">
        <f t="shared" si="0"/>
        <v>1.0357142857142858</v>
      </c>
      <c r="H19" s="12">
        <v>18</v>
      </c>
      <c r="I19" s="11">
        <f>H19*L5</f>
        <v>11952</v>
      </c>
      <c r="J19" s="13">
        <v>17.600000000000001</v>
      </c>
      <c r="K19" s="11">
        <f>J19*L5</f>
        <v>11686.400000000001</v>
      </c>
      <c r="L19" s="10">
        <f t="shared" si="1"/>
        <v>0.97777777777777786</v>
      </c>
      <c r="M19" s="1"/>
    </row>
    <row r="20" spans="1:13" ht="15.75" x14ac:dyDescent="0.25">
      <c r="A20" s="3">
        <v>14</v>
      </c>
      <c r="B20" s="8" t="s">
        <v>29</v>
      </c>
      <c r="C20" s="12">
        <v>11</v>
      </c>
      <c r="D20" s="11">
        <f>C20*G5</f>
        <v>30965</v>
      </c>
      <c r="E20" s="13">
        <v>11.9</v>
      </c>
      <c r="F20" s="11">
        <f>E20*G5</f>
        <v>33498.5</v>
      </c>
      <c r="G20" s="10">
        <f t="shared" si="0"/>
        <v>1.0818181818181818</v>
      </c>
      <c r="H20" s="12">
        <v>9</v>
      </c>
      <c r="I20" s="11">
        <f>H20*L5</f>
        <v>5976</v>
      </c>
      <c r="J20" s="13">
        <v>9.9</v>
      </c>
      <c r="K20" s="11">
        <f>J20*L5</f>
        <v>6573.6</v>
      </c>
      <c r="L20" s="10">
        <f t="shared" si="1"/>
        <v>1.1000000000000001</v>
      </c>
      <c r="M20" s="1"/>
    </row>
    <row r="21" spans="1:13" ht="15.75" x14ac:dyDescent="0.25">
      <c r="A21" s="3">
        <v>15</v>
      </c>
      <c r="B21" s="8" t="s">
        <v>30</v>
      </c>
      <c r="C21" s="12">
        <v>24</v>
      </c>
      <c r="D21" s="11">
        <f>C21*G5</f>
        <v>67560</v>
      </c>
      <c r="E21" s="13">
        <v>22.2</v>
      </c>
      <c r="F21" s="11">
        <f>E21*G5</f>
        <v>62493</v>
      </c>
      <c r="G21" s="10">
        <f t="shared" si="0"/>
        <v>0.92500000000000004</v>
      </c>
      <c r="H21" s="12">
        <v>20</v>
      </c>
      <c r="I21" s="11">
        <f>H21*L5</f>
        <v>13280</v>
      </c>
      <c r="J21" s="13">
        <v>18.899999999999999</v>
      </c>
      <c r="K21" s="11">
        <f>J21*L5</f>
        <v>12549.599999999999</v>
      </c>
      <c r="L21" s="10">
        <f t="shared" si="1"/>
        <v>0.94499999999999984</v>
      </c>
      <c r="M21" s="1"/>
    </row>
    <row r="22" spans="1:13" ht="15.75" x14ac:dyDescent="0.25">
      <c r="A22" s="3">
        <v>16</v>
      </c>
      <c r="B22" s="8" t="s">
        <v>31</v>
      </c>
      <c r="C22" s="12">
        <v>450</v>
      </c>
      <c r="D22" s="11">
        <f>C22*G5</f>
        <v>1266750</v>
      </c>
      <c r="E22" s="13">
        <v>380.4</v>
      </c>
      <c r="F22" s="11">
        <f>E22*G5</f>
        <v>1070826</v>
      </c>
      <c r="G22" s="10">
        <f t="shared" si="0"/>
        <v>0.84533333333333338</v>
      </c>
      <c r="H22" s="12">
        <v>390</v>
      </c>
      <c r="I22" s="11">
        <f>H22*L5</f>
        <v>258960</v>
      </c>
      <c r="J22" s="13">
        <v>327.9</v>
      </c>
      <c r="K22" s="11">
        <f>J22*L5</f>
        <v>217725.59999999998</v>
      </c>
      <c r="L22" s="10">
        <f t="shared" si="1"/>
        <v>0.84076923076923071</v>
      </c>
      <c r="M22" s="1"/>
    </row>
    <row r="23" spans="1:13" ht="15.75" x14ac:dyDescent="0.25">
      <c r="A23" s="3">
        <v>17</v>
      </c>
      <c r="B23" s="8" t="s">
        <v>16</v>
      </c>
      <c r="C23" s="12">
        <v>40</v>
      </c>
      <c r="D23" s="11">
        <f>C23*G5</f>
        <v>112600</v>
      </c>
      <c r="E23" s="13">
        <v>35.700000000000003</v>
      </c>
      <c r="F23" s="11">
        <f>E23*G5</f>
        <v>100495.50000000001</v>
      </c>
      <c r="G23" s="10">
        <f t="shared" si="0"/>
        <v>0.89250000000000018</v>
      </c>
      <c r="H23" s="12">
        <v>30</v>
      </c>
      <c r="I23" s="11">
        <f>H23*L5</f>
        <v>19920</v>
      </c>
      <c r="J23" s="13">
        <v>28.2</v>
      </c>
      <c r="K23" s="11">
        <f>J23*L5</f>
        <v>18724.8</v>
      </c>
      <c r="L23" s="10">
        <f t="shared" si="1"/>
        <v>0.94</v>
      </c>
      <c r="M23" s="1"/>
    </row>
    <row r="24" spans="1:13" ht="15.75" x14ac:dyDescent="0.25">
      <c r="A24" s="3">
        <v>18</v>
      </c>
      <c r="B24" s="8" t="s">
        <v>13</v>
      </c>
      <c r="C24" s="12">
        <v>11</v>
      </c>
      <c r="D24" s="11">
        <f>C24*G5</f>
        <v>30965</v>
      </c>
      <c r="E24" s="13">
        <v>8.9</v>
      </c>
      <c r="F24" s="11">
        <f>E24*G5</f>
        <v>25053.5</v>
      </c>
      <c r="G24" s="10">
        <f t="shared" si="0"/>
        <v>0.80909090909090908</v>
      </c>
      <c r="H24" s="12">
        <v>9</v>
      </c>
      <c r="I24" s="11">
        <f>H24*L5</f>
        <v>5976</v>
      </c>
      <c r="J24" s="13">
        <v>7.1</v>
      </c>
      <c r="K24" s="11">
        <f>J24*L5</f>
        <v>4714.3999999999996</v>
      </c>
      <c r="L24" s="10">
        <f t="shared" si="1"/>
        <v>0.78888888888888886</v>
      </c>
      <c r="M24" s="1"/>
    </row>
    <row r="25" spans="1:13" ht="15.75" x14ac:dyDescent="0.25">
      <c r="A25" s="3">
        <v>19</v>
      </c>
      <c r="B25" s="8" t="s">
        <v>15</v>
      </c>
      <c r="C25" s="12">
        <v>6</v>
      </c>
      <c r="D25" s="11">
        <f>C25*G5</f>
        <v>16890</v>
      </c>
      <c r="E25" s="13">
        <v>5.5</v>
      </c>
      <c r="F25" s="11">
        <f>E25*G5</f>
        <v>15482.5</v>
      </c>
      <c r="G25" s="10">
        <f t="shared" si="0"/>
        <v>0.91666666666666663</v>
      </c>
      <c r="H25" s="12">
        <v>4</v>
      </c>
      <c r="I25" s="11">
        <f>H25*L5</f>
        <v>2656</v>
      </c>
      <c r="J25" s="13">
        <v>3.6</v>
      </c>
      <c r="K25" s="11">
        <f>J25*L5</f>
        <v>2390.4</v>
      </c>
      <c r="L25" s="10">
        <f t="shared" si="1"/>
        <v>0.9</v>
      </c>
      <c r="M25" s="1"/>
    </row>
    <row r="26" spans="1:13" ht="15.75" x14ac:dyDescent="0.25">
      <c r="A26" s="3">
        <v>20</v>
      </c>
      <c r="B26" s="8" t="s">
        <v>9</v>
      </c>
      <c r="C26" s="12">
        <v>68</v>
      </c>
      <c r="D26" s="11">
        <f>C26*G5</f>
        <v>191420</v>
      </c>
      <c r="E26" s="13">
        <v>71.599999999999994</v>
      </c>
      <c r="F26" s="11">
        <f>E26*G5</f>
        <v>201553.99999999997</v>
      </c>
      <c r="G26" s="10">
        <f t="shared" si="0"/>
        <v>1.052941176470588</v>
      </c>
      <c r="H26" s="12">
        <v>55</v>
      </c>
      <c r="I26" s="11">
        <f>H26*L5</f>
        <v>36520</v>
      </c>
      <c r="J26" s="13">
        <v>56.8</v>
      </c>
      <c r="K26" s="11">
        <f>J26*L5</f>
        <v>37715.199999999997</v>
      </c>
      <c r="L26" s="10">
        <f t="shared" si="1"/>
        <v>1.0327272727272727</v>
      </c>
      <c r="M26" s="1"/>
    </row>
    <row r="27" spans="1:13" ht="15.75" x14ac:dyDescent="0.25">
      <c r="A27" s="3">
        <v>21</v>
      </c>
      <c r="B27" s="8" t="s">
        <v>11</v>
      </c>
      <c r="C27" s="12">
        <v>27</v>
      </c>
      <c r="D27" s="11">
        <f>C27*G5</f>
        <v>76005</v>
      </c>
      <c r="E27" s="13">
        <v>36.1</v>
      </c>
      <c r="F27" s="11">
        <f>E27*G5</f>
        <v>101621.5</v>
      </c>
      <c r="G27" s="10">
        <f t="shared" si="0"/>
        <v>1.337037037037037</v>
      </c>
      <c r="H27" s="12">
        <v>23</v>
      </c>
      <c r="I27" s="11">
        <f>H27*L5</f>
        <v>15272</v>
      </c>
      <c r="J27" s="13">
        <v>30.5</v>
      </c>
      <c r="K27" s="11">
        <f>J27*L5</f>
        <v>20252</v>
      </c>
      <c r="L27" s="10">
        <f t="shared" si="1"/>
        <v>1.326086956521739</v>
      </c>
      <c r="M27" s="1"/>
    </row>
    <row r="28" spans="1:13" ht="15.75" x14ac:dyDescent="0.25">
      <c r="A28" s="3">
        <v>22</v>
      </c>
      <c r="B28" s="8" t="s">
        <v>32</v>
      </c>
      <c r="C28" s="12">
        <v>39</v>
      </c>
      <c r="D28" s="11">
        <f>C28*G5</f>
        <v>109785</v>
      </c>
      <c r="E28" s="13">
        <v>37.200000000000003</v>
      </c>
      <c r="F28" s="11">
        <f>E28*G5</f>
        <v>104718.00000000001</v>
      </c>
      <c r="G28" s="10">
        <f t="shared" si="0"/>
        <v>0.95384615384615401</v>
      </c>
      <c r="H28" s="12">
        <v>34</v>
      </c>
      <c r="I28" s="11">
        <f>H28*L5</f>
        <v>22576</v>
      </c>
      <c r="J28" s="13">
        <v>34</v>
      </c>
      <c r="K28" s="11">
        <f>J28*L5</f>
        <v>22576</v>
      </c>
      <c r="L28" s="10">
        <f t="shared" si="1"/>
        <v>1</v>
      </c>
      <c r="M28" s="1"/>
    </row>
    <row r="29" spans="1:13" ht="15.75" x14ac:dyDescent="0.25">
      <c r="A29" s="3">
        <v>23</v>
      </c>
      <c r="B29" s="8" t="s">
        <v>33</v>
      </c>
      <c r="C29" s="12">
        <v>0.5</v>
      </c>
      <c r="D29" s="11">
        <f>C29*G5</f>
        <v>1407.5</v>
      </c>
      <c r="E29" s="13">
        <v>0.5</v>
      </c>
      <c r="F29" s="11">
        <f>E29*G5</f>
        <v>1407.5</v>
      </c>
      <c r="G29" s="10">
        <f t="shared" si="0"/>
        <v>1</v>
      </c>
      <c r="H29" s="12">
        <v>0.4</v>
      </c>
      <c r="I29" s="11">
        <f>H29*L5</f>
        <v>265.60000000000002</v>
      </c>
      <c r="J29" s="13">
        <v>0.4</v>
      </c>
      <c r="K29" s="11">
        <f>J29*L5</f>
        <v>265.60000000000002</v>
      </c>
      <c r="L29" s="10">
        <f t="shared" si="1"/>
        <v>1</v>
      </c>
      <c r="M29" s="1"/>
    </row>
    <row r="30" spans="1:13" ht="15.75" x14ac:dyDescent="0.25">
      <c r="A30" s="3">
        <v>24</v>
      </c>
      <c r="B30" s="8" t="s">
        <v>34</v>
      </c>
      <c r="C30" s="12">
        <v>1.2</v>
      </c>
      <c r="D30" s="11">
        <f>C30*G5</f>
        <v>3378</v>
      </c>
      <c r="E30" s="13">
        <v>1.1000000000000001</v>
      </c>
      <c r="F30" s="11">
        <f>E30*G5</f>
        <v>3096.5000000000005</v>
      </c>
      <c r="G30" s="10">
        <f t="shared" si="0"/>
        <v>0.91666666666666685</v>
      </c>
      <c r="H30" s="12">
        <v>1</v>
      </c>
      <c r="I30" s="11">
        <f>H30*L5</f>
        <v>664</v>
      </c>
      <c r="J30" s="13">
        <v>0.9</v>
      </c>
      <c r="K30" s="11">
        <f>J30*L5</f>
        <v>597.6</v>
      </c>
      <c r="L30" s="10">
        <f t="shared" si="1"/>
        <v>0.9</v>
      </c>
      <c r="M30" s="1"/>
    </row>
    <row r="31" spans="1:13" ht="15.75" x14ac:dyDescent="0.25">
      <c r="A31" s="3">
        <v>25</v>
      </c>
      <c r="B31" s="8" t="s">
        <v>35</v>
      </c>
      <c r="C31" s="12">
        <v>0.6</v>
      </c>
      <c r="D31" s="11">
        <f>C31*G5</f>
        <v>1689</v>
      </c>
      <c r="E31" s="13">
        <v>0.5</v>
      </c>
      <c r="F31" s="11">
        <f>E31*G5</f>
        <v>1407.5</v>
      </c>
      <c r="G31" s="10">
        <f t="shared" si="0"/>
        <v>0.83333333333333337</v>
      </c>
      <c r="H31" s="12">
        <v>0.5</v>
      </c>
      <c r="I31" s="11">
        <f>H31*L5</f>
        <v>332</v>
      </c>
      <c r="J31" s="13">
        <v>0.4</v>
      </c>
      <c r="K31" s="11">
        <f>J31*L5</f>
        <v>265.60000000000002</v>
      </c>
      <c r="L31" s="10">
        <f t="shared" si="1"/>
        <v>0.8</v>
      </c>
      <c r="M31" s="1"/>
    </row>
    <row r="32" spans="1:13" ht="15.75" x14ac:dyDescent="0.25">
      <c r="A32" s="3">
        <v>26</v>
      </c>
      <c r="B32" s="8" t="s">
        <v>36</v>
      </c>
      <c r="C32" s="12">
        <v>100</v>
      </c>
      <c r="D32" s="11">
        <f>C32*G5</f>
        <v>281500</v>
      </c>
      <c r="E32" s="13">
        <v>79.900000000000006</v>
      </c>
      <c r="F32" s="11">
        <f>E32*G5</f>
        <v>224918.50000000003</v>
      </c>
      <c r="G32" s="10">
        <f t="shared" si="0"/>
        <v>0.79900000000000015</v>
      </c>
      <c r="H32" s="12">
        <v>100</v>
      </c>
      <c r="I32" s="11">
        <f>H32*L5</f>
        <v>66400</v>
      </c>
      <c r="J32" s="13">
        <v>79.099999999999994</v>
      </c>
      <c r="K32" s="11">
        <f>J32*L5</f>
        <v>52522.399999999994</v>
      </c>
      <c r="L32" s="10">
        <f t="shared" si="1"/>
        <v>0.79099999999999993</v>
      </c>
      <c r="M32" s="1"/>
    </row>
    <row r="33" spans="1:13" ht="15.75" x14ac:dyDescent="0.25">
      <c r="A33" s="3">
        <v>27</v>
      </c>
      <c r="B33" s="8" t="s">
        <v>18</v>
      </c>
      <c r="C33" s="12">
        <v>0.6</v>
      </c>
      <c r="D33" s="11">
        <f>C33*G5</f>
        <v>1689</v>
      </c>
      <c r="E33" s="13">
        <v>0.8</v>
      </c>
      <c r="F33" s="11">
        <f>E33*G5</f>
        <v>2252</v>
      </c>
      <c r="G33" s="10">
        <f t="shared" si="0"/>
        <v>1.3333333333333333</v>
      </c>
      <c r="H33" s="12">
        <v>0.5</v>
      </c>
      <c r="I33" s="11">
        <f>H33*L5</f>
        <v>332</v>
      </c>
      <c r="J33" s="13">
        <v>0.6</v>
      </c>
      <c r="K33" s="11">
        <f>J33*L5</f>
        <v>398.4</v>
      </c>
      <c r="L33" s="10">
        <f t="shared" si="1"/>
        <v>1.2</v>
      </c>
      <c r="M33" s="1"/>
    </row>
    <row r="34" spans="1:13" ht="15.75" x14ac:dyDescent="0.25">
      <c r="A34" s="3">
        <v>28</v>
      </c>
      <c r="B34" s="8" t="s">
        <v>14</v>
      </c>
      <c r="C34" s="12">
        <v>6</v>
      </c>
      <c r="D34" s="11">
        <f>C34*G5</f>
        <v>16890</v>
      </c>
      <c r="E34" s="13">
        <v>6</v>
      </c>
      <c r="F34" s="11">
        <f>E34*G5</f>
        <v>16890</v>
      </c>
      <c r="G34" s="10">
        <f t="shared" si="0"/>
        <v>1</v>
      </c>
      <c r="H34" s="12">
        <v>4</v>
      </c>
      <c r="I34" s="11">
        <f>H34*L5</f>
        <v>2656</v>
      </c>
      <c r="J34" s="13">
        <v>4</v>
      </c>
      <c r="K34" s="11">
        <f>J34*L5</f>
        <v>2656</v>
      </c>
      <c r="L34" s="10">
        <f t="shared" si="1"/>
        <v>1</v>
      </c>
      <c r="M34" s="1"/>
    </row>
    <row r="35" spans="1:13" ht="15.75" x14ac:dyDescent="0.25">
      <c r="A35" s="1"/>
      <c r="B35" s="1"/>
      <c r="C35" s="1"/>
      <c r="D35" s="1"/>
      <c r="E35" s="20"/>
      <c r="F35" s="1"/>
      <c r="G35" s="14"/>
      <c r="H35" s="1"/>
      <c r="I35" s="1"/>
      <c r="J35" s="20"/>
      <c r="K35" s="1"/>
      <c r="L35" s="14"/>
      <c r="M35" s="1"/>
    </row>
    <row r="36" spans="1:13" ht="15.75" x14ac:dyDescent="0.25">
      <c r="A36" s="1"/>
      <c r="B36" s="1"/>
      <c r="C36" s="1"/>
      <c r="D36" s="1"/>
      <c r="E36" s="20"/>
      <c r="F36" s="1"/>
      <c r="G36" s="1"/>
      <c r="H36" s="1"/>
      <c r="I36" s="1"/>
      <c r="J36" s="20"/>
      <c r="K36" s="1"/>
      <c r="L36" s="1"/>
      <c r="M36" s="1"/>
    </row>
    <row r="37" spans="1:13" ht="15.75" x14ac:dyDescent="0.25">
      <c r="A37" s="1"/>
      <c r="B37" s="1"/>
      <c r="C37" s="29" t="s">
        <v>40</v>
      </c>
      <c r="D37" s="29"/>
      <c r="E37" s="29"/>
      <c r="F37" s="29"/>
      <c r="G37" s="29"/>
      <c r="H37" s="29"/>
      <c r="I37" s="29"/>
      <c r="J37" s="22"/>
      <c r="K37" s="1"/>
      <c r="L37" s="1"/>
      <c r="M37" s="1"/>
    </row>
  </sheetData>
  <mergeCells count="13">
    <mergeCell ref="E6:F6"/>
    <mergeCell ref="J6:K6"/>
    <mergeCell ref="C37:I37"/>
    <mergeCell ref="A1:E1"/>
    <mergeCell ref="D2:M2"/>
    <mergeCell ref="A3:C3"/>
    <mergeCell ref="D3:M3"/>
    <mergeCell ref="A5:A6"/>
    <mergeCell ref="B5:B6"/>
    <mergeCell ref="C5:D5"/>
    <mergeCell ref="E5:F5"/>
    <mergeCell ref="H5:I5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сентябрь2019</vt:lpstr>
      <vt:lpstr>октябрь2019</vt:lpstr>
      <vt:lpstr>ноябрь 2019</vt:lpstr>
      <vt:lpstr>сентябрь2019!Область_печати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GLAVBUH</cp:lastModifiedBy>
  <cp:lastPrinted>2019-07-15T07:25:08Z</cp:lastPrinted>
  <dcterms:created xsi:type="dcterms:W3CDTF">1996-10-08T23:32:33Z</dcterms:created>
  <dcterms:modified xsi:type="dcterms:W3CDTF">2019-12-09T08:04:25Z</dcterms:modified>
</cp:coreProperties>
</file>